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995" activeTab="2"/>
  </bookViews>
  <sheets>
    <sheet name="Хавсралт1" sheetId="1" r:id="rId1"/>
    <sheet name="Хавсралт2" sheetId="2" r:id="rId2"/>
    <sheet name="Хавсралт3" sheetId="3" r:id="rId3"/>
    <sheet name="Хавсралт4" sheetId="5" r:id="rId4"/>
    <sheet name="Хавсралт5" sheetId="6" r:id="rId5"/>
    <sheet name="үнэ бууруулж хувьчлах цех" sheetId="10" r:id="rId6"/>
  </sheets>
  <calcPr calcId="125725"/>
</workbook>
</file>

<file path=xl/calcChain.xml><?xml version="1.0" encoding="utf-8"?>
<calcChain xmlns="http://schemas.openxmlformats.org/spreadsheetml/2006/main">
  <c r="F7" i="10"/>
  <c r="F8"/>
  <c r="F9"/>
  <c r="F10"/>
  <c r="F11"/>
  <c r="F12"/>
  <c r="F13"/>
  <c r="F14"/>
  <c r="F15"/>
  <c r="F6"/>
  <c r="F16" l="1"/>
  <c r="O15" i="2" l="1"/>
  <c r="O28"/>
  <c r="L12" i="1"/>
  <c r="J13" i="6"/>
  <c r="I13"/>
  <c r="H13"/>
  <c r="I182" i="5"/>
  <c r="H182"/>
  <c r="J172"/>
  <c r="I172"/>
  <c r="H172"/>
  <c r="O22" i="2" l="1"/>
  <c r="I164" i="5"/>
  <c r="H163"/>
  <c r="H162"/>
  <c r="H161"/>
  <c r="H160"/>
  <c r="J160" s="1"/>
  <c r="H159"/>
  <c r="J159" s="1"/>
  <c r="H158"/>
  <c r="J158" s="1"/>
  <c r="H157"/>
  <c r="J157" s="1"/>
  <c r="H156"/>
  <c r="J156" s="1"/>
  <c r="H155"/>
  <c r="I153"/>
  <c r="H152"/>
  <c r="J152" s="1"/>
  <c r="H151"/>
  <c r="J151" s="1"/>
  <c r="H150"/>
  <c r="J150" s="1"/>
  <c r="H149"/>
  <c r="J149" s="1"/>
  <c r="H148"/>
  <c r="J148" s="1"/>
  <c r="H147"/>
  <c r="J147" s="1"/>
  <c r="H146"/>
  <c r="J146" s="1"/>
  <c r="H145"/>
  <c r="J145" s="1"/>
  <c r="H144"/>
  <c r="J144" s="1"/>
  <c r="H143"/>
  <c r="J143" s="1"/>
  <c r="H142"/>
  <c r="J142" s="1"/>
  <c r="H141"/>
  <c r="J141" s="1"/>
  <c r="H140"/>
  <c r="J140" s="1"/>
  <c r="H139"/>
  <c r="J139" s="1"/>
  <c r="H138"/>
  <c r="J138" s="1"/>
  <c r="H137"/>
  <c r="J137" s="1"/>
  <c r="H136"/>
  <c r="J136" s="1"/>
  <c r="H135"/>
  <c r="J135" s="1"/>
  <c r="H134"/>
  <c r="J134" s="1"/>
  <c r="H133"/>
  <c r="J133" s="1"/>
  <c r="H132"/>
  <c r="J132" s="1"/>
  <c r="H131"/>
  <c r="J131" s="1"/>
  <c r="H130"/>
  <c r="J130" s="1"/>
  <c r="H129"/>
  <c r="J129" s="1"/>
  <c r="H128"/>
  <c r="J128" s="1"/>
  <c r="H127"/>
  <c r="J127" s="1"/>
  <c r="H126"/>
  <c r="J126" s="1"/>
  <c r="H125"/>
  <c r="J125" s="1"/>
  <c r="H124"/>
  <c r="J124" s="1"/>
  <c r="H123"/>
  <c r="J123" s="1"/>
  <c r="H122"/>
  <c r="J122" s="1"/>
  <c r="H121"/>
  <c r="J121" s="1"/>
  <c r="H120"/>
  <c r="J120" s="1"/>
  <c r="H119"/>
  <c r="J119" s="1"/>
  <c r="H118"/>
  <c r="J118" s="1"/>
  <c r="H117"/>
  <c r="J117" s="1"/>
  <c r="H116"/>
  <c r="J116" s="1"/>
  <c r="H115"/>
  <c r="J115" s="1"/>
  <c r="H114"/>
  <c r="J114" s="1"/>
  <c r="H113"/>
  <c r="J113" s="1"/>
  <c r="H112"/>
  <c r="J112" s="1"/>
  <c r="H111"/>
  <c r="J111" s="1"/>
  <c r="H110"/>
  <c r="J110" s="1"/>
  <c r="H109"/>
  <c r="J109" s="1"/>
  <c r="H108"/>
  <c r="J108" s="1"/>
  <c r="H107"/>
  <c r="J107" s="1"/>
  <c r="H106"/>
  <c r="J106" s="1"/>
  <c r="H105"/>
  <c r="J105" s="1"/>
  <c r="H104"/>
  <c r="J104" s="1"/>
  <c r="H103"/>
  <c r="J103" s="1"/>
  <c r="H102"/>
  <c r="J102" s="1"/>
  <c r="H101"/>
  <c r="J101" s="1"/>
  <c r="H100"/>
  <c r="J100" s="1"/>
  <c r="H99"/>
  <c r="J99" s="1"/>
  <c r="H98"/>
  <c r="J98" s="1"/>
  <c r="H97"/>
  <c r="J97" s="1"/>
  <c r="H96"/>
  <c r="J96" s="1"/>
  <c r="H95"/>
  <c r="J95" s="1"/>
  <c r="I92"/>
  <c r="H91"/>
  <c r="J91" s="1"/>
  <c r="H90"/>
  <c r="J90" s="1"/>
  <c r="H89"/>
  <c r="J89" s="1"/>
  <c r="H88"/>
  <c r="J88" s="1"/>
  <c r="H87"/>
  <c r="J87" s="1"/>
  <c r="H86"/>
  <c r="J86" s="1"/>
  <c r="H85"/>
  <c r="J85" s="1"/>
  <c r="H84"/>
  <c r="J84" s="1"/>
  <c r="H83"/>
  <c r="J83" s="1"/>
  <c r="H82"/>
  <c r="J82" s="1"/>
  <c r="H81"/>
  <c r="I80"/>
  <c r="H79"/>
  <c r="J79" s="1"/>
  <c r="H78"/>
  <c r="J78" s="1"/>
  <c r="H77"/>
  <c r="J77" s="1"/>
  <c r="H76"/>
  <c r="J76" s="1"/>
  <c r="H75"/>
  <c r="J75" s="1"/>
  <c r="H74"/>
  <c r="J74" s="1"/>
  <c r="H73"/>
  <c r="J73" s="1"/>
  <c r="H72"/>
  <c r="J72" s="1"/>
  <c r="H71"/>
  <c r="J71" s="1"/>
  <c r="H70"/>
  <c r="J70" s="1"/>
  <c r="H69"/>
  <c r="J69" s="1"/>
  <c r="H68"/>
  <c r="J68" s="1"/>
  <c r="H67"/>
  <c r="J67" s="1"/>
  <c r="H66"/>
  <c r="J66" s="1"/>
  <c r="H65"/>
  <c r="J65" s="1"/>
  <c r="H64"/>
  <c r="J64" s="1"/>
  <c r="H63"/>
  <c r="J63" s="1"/>
  <c r="H62"/>
  <c r="J62" s="1"/>
  <c r="H61"/>
  <c r="J61" s="1"/>
  <c r="H60"/>
  <c r="J60" s="1"/>
  <c r="H59"/>
  <c r="J59" s="1"/>
  <c r="H58"/>
  <c r="J58" s="1"/>
  <c r="H57"/>
  <c r="J57" s="1"/>
  <c r="H56"/>
  <c r="J56" s="1"/>
  <c r="H55"/>
  <c r="J55" s="1"/>
  <c r="H54"/>
  <c r="J54" s="1"/>
  <c r="H53"/>
  <c r="J53" s="1"/>
  <c r="H52"/>
  <c r="J52" s="1"/>
  <c r="H51"/>
  <c r="J51" s="1"/>
  <c r="H50"/>
  <c r="J50" s="1"/>
  <c r="H49"/>
  <c r="J49" s="1"/>
  <c r="H48"/>
  <c r="J48" s="1"/>
  <c r="H47"/>
  <c r="J47" s="1"/>
  <c r="H46"/>
  <c r="J46" s="1"/>
  <c r="H45"/>
  <c r="J45" s="1"/>
  <c r="H44"/>
  <c r="J44" s="1"/>
  <c r="H43"/>
  <c r="J43" s="1"/>
  <c r="H42"/>
  <c r="J42" s="1"/>
  <c r="H41"/>
  <c r="J41" s="1"/>
  <c r="H40"/>
  <c r="J40" s="1"/>
  <c r="H39"/>
  <c r="J39" s="1"/>
  <c r="H38"/>
  <c r="J38" s="1"/>
  <c r="H37"/>
  <c r="J37" s="1"/>
  <c r="H36"/>
  <c r="J36" s="1"/>
  <c r="H35"/>
  <c r="J35" s="1"/>
  <c r="H34"/>
  <c r="J34" s="1"/>
  <c r="H33"/>
  <c r="J33" s="1"/>
  <c r="H32"/>
  <c r="J32" s="1"/>
  <c r="H31"/>
  <c r="J31" s="1"/>
  <c r="H30"/>
  <c r="J30" s="1"/>
  <c r="H29"/>
  <c r="J29" s="1"/>
  <c r="H28"/>
  <c r="J28" s="1"/>
  <c r="H164" l="1"/>
  <c r="J155"/>
  <c r="J164" s="1"/>
  <c r="J153"/>
  <c r="H92"/>
  <c r="I93"/>
  <c r="H153"/>
  <c r="J81"/>
  <c r="J92" s="1"/>
  <c r="J80"/>
  <c r="H80"/>
  <c r="H93" l="1"/>
  <c r="J93"/>
  <c r="H26" l="1"/>
  <c r="J26"/>
  <c r="I26"/>
  <c r="G26"/>
  <c r="F26"/>
  <c r="O10" i="2" l="1"/>
  <c r="O29" s="1"/>
  <c r="J6" i="3"/>
  <c r="L22" i="2"/>
  <c r="J22"/>
  <c r="J15"/>
  <c r="L15"/>
  <c r="L10"/>
  <c r="I10"/>
  <c r="M6"/>
  <c r="M10" s="1"/>
</calcChain>
</file>

<file path=xl/sharedStrings.xml><?xml version="1.0" encoding="utf-8"?>
<sst xmlns="http://schemas.openxmlformats.org/spreadsheetml/2006/main" count="755" uniqueCount="301">
  <si>
    <t>№</t>
  </si>
  <si>
    <t>Барилга байгууламийн нэр</t>
  </si>
  <si>
    <t>Ашиглалтанд орсон огноо</t>
  </si>
  <si>
    <t>Хэмжээ</t>
  </si>
  <si>
    <t>Хэмжих нэгж</t>
  </si>
  <si>
    <t>м2 үнэ</t>
  </si>
  <si>
    <t>Бүгд үнэ</t>
  </si>
  <si>
    <t>Хуримилагдсан элэгдэл</t>
  </si>
  <si>
    <t>Урсгал засвар</t>
  </si>
  <si>
    <t>Үлдэх өртөг</t>
  </si>
  <si>
    <t>Шийдвэрлэсэн нь</t>
  </si>
  <si>
    <t>Худалдах үнэ</t>
  </si>
  <si>
    <t>Склад</t>
  </si>
  <si>
    <t>Худалдах</t>
  </si>
  <si>
    <t>м2</t>
  </si>
  <si>
    <t>Дотуур байрны барилга</t>
  </si>
  <si>
    <t>ДҮН</t>
  </si>
  <si>
    <t xml:space="preserve">Аймгийн ИТХ-ын Тэргүүлэгчдийн  2017 оны </t>
  </si>
  <si>
    <t>Худалдах тээврийн хэрэгслийн жагсаалт</t>
  </si>
  <si>
    <t>тогтоолын 2 дугаар хавсралт</t>
  </si>
  <si>
    <t>Хөрөнгийн нэр</t>
  </si>
  <si>
    <t>Марк</t>
  </si>
  <si>
    <t>Улсын дугаар</t>
  </si>
  <si>
    <t>Гарал үүсэл</t>
  </si>
  <si>
    <t>Тоо ширхэг</t>
  </si>
  <si>
    <t>Нэгж үнэ</t>
  </si>
  <si>
    <t>Нийт үнэ</t>
  </si>
  <si>
    <t>Сэргээн босголтын зардал</t>
  </si>
  <si>
    <t>Хуримтлагдсан элэгдэл</t>
  </si>
  <si>
    <t>Үлдэгдэл өртөг</t>
  </si>
  <si>
    <t>Шийдвэрлэсэн</t>
  </si>
  <si>
    <t>Худалдах доод үнэ</t>
  </si>
  <si>
    <t>Зуунмод сумын ЗДТГ</t>
  </si>
  <si>
    <t>Портер</t>
  </si>
  <si>
    <t>Киа</t>
  </si>
  <si>
    <t>32-75УБМ</t>
  </si>
  <si>
    <t>Солонгос</t>
  </si>
  <si>
    <t>Экскаватор</t>
  </si>
  <si>
    <t>УТО</t>
  </si>
  <si>
    <t>Маяты</t>
  </si>
  <si>
    <t>69-75ТӨА</t>
  </si>
  <si>
    <t>Япон</t>
  </si>
  <si>
    <t>Өндөрширээт сум ЗДТГ</t>
  </si>
  <si>
    <t>Пажеро</t>
  </si>
  <si>
    <t>62-67ТӨА</t>
  </si>
  <si>
    <t>УАЗ</t>
  </si>
  <si>
    <t>38-38ТӨА</t>
  </si>
  <si>
    <t>Орос</t>
  </si>
  <si>
    <t>Зориулалт</t>
  </si>
  <si>
    <t>Ачаа</t>
  </si>
  <si>
    <t>Суудал</t>
  </si>
  <si>
    <t>87-65УБВ</t>
  </si>
  <si>
    <t>Өндөрширээт сум ЭМТ</t>
  </si>
  <si>
    <t>36-63ТӨА</t>
  </si>
  <si>
    <t>Алтанбулаг сумын ЗДТГ</t>
  </si>
  <si>
    <t>Ниссан</t>
  </si>
  <si>
    <t>Санни</t>
  </si>
  <si>
    <t>Ланд 80</t>
  </si>
  <si>
    <t>Круйзер</t>
  </si>
  <si>
    <t>Мазда Титан</t>
  </si>
  <si>
    <t>Баян сумын ЗДТГ</t>
  </si>
  <si>
    <t>Аксент</t>
  </si>
  <si>
    <t>99-20ТӨА</t>
  </si>
  <si>
    <t>Баяндэлгэр сумын ЗДТГ</t>
  </si>
  <si>
    <t>Корса</t>
  </si>
  <si>
    <t>49-72ТӨА</t>
  </si>
  <si>
    <t>Тоёота</t>
  </si>
  <si>
    <t>Самосваль</t>
  </si>
  <si>
    <t>Зил450</t>
  </si>
  <si>
    <t>тогтоолын 3 дугаар хавсралт</t>
  </si>
  <si>
    <t>ТӨВ МУЗЕЙ</t>
  </si>
  <si>
    <t>Путка /тоосгон/</t>
  </si>
  <si>
    <t>Акталж, устгах</t>
  </si>
  <si>
    <t>ӨНДӨРШИРЭЭТ СУМЫН ЗДТГ</t>
  </si>
  <si>
    <t>Сарай</t>
  </si>
  <si>
    <t xml:space="preserve">                                  Аймгийн ИТХ-ын Тэргүүлэгчдийн  2017 оны </t>
  </si>
  <si>
    <t xml:space="preserve">                                   тогтоолын 1 дүгээр хавсралт</t>
  </si>
  <si>
    <t>Машин, тоног төхөөрөмжийн нэр</t>
  </si>
  <si>
    <t>Тоо хэмжээ</t>
  </si>
  <si>
    <t>Нэг бүрийн үнэ төгрөгөөр</t>
  </si>
  <si>
    <t>Бүгд үнэ /мян.төг-өөр/</t>
  </si>
  <si>
    <t>Хуримтлагдсан элэгдэл/мян.төг/</t>
  </si>
  <si>
    <t>Актлах</t>
  </si>
  <si>
    <t>Сейф</t>
  </si>
  <si>
    <t>Дүн</t>
  </si>
  <si>
    <t>Дүн:</t>
  </si>
  <si>
    <t xml:space="preserve">                   Аймгийн ИТХ-ын Тэргүүлэгчдийн  2017 оны </t>
  </si>
  <si>
    <t xml:space="preserve">                 тогтоолын 5 дугаар хавсралт</t>
  </si>
  <si>
    <t>АЙМГИЙН АХМАДЫН ХОРОО</t>
  </si>
  <si>
    <t>Бичгийн ширээ</t>
  </si>
  <si>
    <t>Зургийн аппарат</t>
  </si>
  <si>
    <t>Хятад</t>
  </si>
  <si>
    <t>Хувцасны өлгүүр</t>
  </si>
  <si>
    <t>Пянь хөгжим</t>
  </si>
  <si>
    <t>Тоос сорогч</t>
  </si>
  <si>
    <t>Бичгийн машин</t>
  </si>
  <si>
    <t>Гадаа чийрэгжилтийн талбайн төмөр хашаа 10метр</t>
  </si>
  <si>
    <t>Мухар сандал</t>
  </si>
  <si>
    <t>Гарын дасгалын хэрэгсэл</t>
  </si>
  <si>
    <t>Гэдэсний вандан</t>
  </si>
  <si>
    <t>Булчингийн дугуй</t>
  </si>
  <si>
    <t>Хэвтээ шахалтын суурь</t>
  </si>
  <si>
    <t>Гүйлтийн зам</t>
  </si>
  <si>
    <t>Алхагч</t>
  </si>
  <si>
    <t>Тулах таяг</t>
  </si>
  <si>
    <t>Түшлэгтэй сандал</t>
  </si>
  <si>
    <t>Урт модон сандал</t>
  </si>
  <si>
    <t>Х/З сандал</t>
  </si>
  <si>
    <t>Эвхдэг сандал</t>
  </si>
  <si>
    <t>Камертоны набор</t>
  </si>
  <si>
    <t>Эмнэлэг</t>
  </si>
  <si>
    <t>Микроскоп 1нїдний</t>
  </si>
  <si>
    <t>Тєрєхийн ор</t>
  </si>
  <si>
    <t>Негатоскоп</t>
  </si>
  <si>
    <t>Искра</t>
  </si>
  <si>
    <t>Лорын аппарат</t>
  </si>
  <si>
    <t>Аппарат главнизация</t>
  </si>
  <si>
    <t>Бактерцидны ламп  обшый</t>
  </si>
  <si>
    <t>Тележник</t>
  </si>
  <si>
    <t>Кварц ОРК-21</t>
  </si>
  <si>
    <t xml:space="preserve">Кварц  </t>
  </si>
  <si>
    <t>УВЧ-30 аппарат</t>
  </si>
  <si>
    <t>Автоклав</t>
  </si>
  <si>
    <t>Микротом</t>
  </si>
  <si>
    <t>Шарлагын аппарат</t>
  </si>
  <si>
    <t xml:space="preserve">Ургийн ЗЦ-н аппарат  </t>
  </si>
  <si>
    <t xml:space="preserve">Отсос </t>
  </si>
  <si>
    <t>Ургийн ЗЦ-н аппарат /IFD-100/</t>
  </si>
  <si>
    <t>Ультразвуков аппарат</t>
  </si>
  <si>
    <t xml:space="preserve">Хажуугын гэрэл / таазны /  </t>
  </si>
  <si>
    <t>Хїчилтєрєгчийн концентратори</t>
  </si>
  <si>
    <t>Ургийн монитор /КТГ/</t>
  </si>
  <si>
    <t>Монитор-1 /78352а/</t>
  </si>
  <si>
    <t>Польнаркон</t>
  </si>
  <si>
    <t>Ус нэрэгч / Д-4 /</t>
  </si>
  <si>
    <t>Зїрхний бичлэгийн аппарат /6 сувагтай/</t>
  </si>
  <si>
    <t>Гїйлтийн зам</t>
  </si>
  <si>
    <t>Дасгалын 7 їйлдэлтэй дугуй</t>
  </si>
  <si>
    <t>Ф.Э.А-Поток-1</t>
  </si>
  <si>
    <t>Чийрэгжїїлэх дасгалын тєхєєрємж</t>
  </si>
  <si>
    <t>Ф.Э.А-Туман 1.1</t>
  </si>
  <si>
    <t>Физик эмчилгээний аппарат</t>
  </si>
  <si>
    <t>Ф.Э.А-УВЧ 80</t>
  </si>
  <si>
    <t>Сэхээн амьдруулах амьсгалын аппарат /РО-</t>
  </si>
  <si>
    <t>Нярайн шарлагын гэрэл</t>
  </si>
  <si>
    <t>ЭКГ 12 сувагтай зїрхний аппарат</t>
  </si>
  <si>
    <t>Хїчилтєрєгч єтгєрїїлэгч</t>
  </si>
  <si>
    <t>Зїрхний бичлэгийн аппарат /1 сувагтай/</t>
  </si>
  <si>
    <t>Дуслын автоматшахуурга</t>
  </si>
  <si>
    <t>Гематологийн анализатори</t>
  </si>
  <si>
    <t>Автомат шахуурга /систеийн /</t>
  </si>
  <si>
    <t>ЭХО аппарат РС3с хуучин</t>
  </si>
  <si>
    <t>Ариутгагч шїїгээ</t>
  </si>
  <si>
    <t>Євчтєний монитор</t>
  </si>
  <si>
    <t>Вакум татагч /ургын/</t>
  </si>
  <si>
    <t>Пульсоксиметр</t>
  </si>
  <si>
    <t>1-р хоолны тогоо 60</t>
  </si>
  <si>
    <t>хоол</t>
  </si>
  <si>
    <t>16 SIP extension activation key kx-tda01</t>
  </si>
  <si>
    <t>бичиг хэрэг</t>
  </si>
  <si>
    <t>300 хос холболтын кросс kx-dt333x 2013.0</t>
  </si>
  <si>
    <t>Np 6633</t>
  </si>
  <si>
    <t>Pen-3 CPU-750 RAM-64 MB 1998</t>
  </si>
  <si>
    <t>Картнуудын холболтын кабель kx-dt390x 20</t>
  </si>
  <si>
    <t>Каталоги сургууль компьютер HP 1710</t>
  </si>
  <si>
    <t>Тог баригч 600YA, 50Hz</t>
  </si>
  <si>
    <t>Угаалгын машин 07.09.04</t>
  </si>
  <si>
    <t>ЭМГ Pen-m 1 RAM 128 MONITOR 15</t>
  </si>
  <si>
    <t>ЭМГ персналь комьпютер /PC/</t>
  </si>
  <si>
    <t>Нийт дүн</t>
  </si>
  <si>
    <t>1 тумбочкатай ширээ</t>
  </si>
  <si>
    <t>Бичиг хэрэг</t>
  </si>
  <si>
    <t>Хөргөгч зил</t>
  </si>
  <si>
    <t>Хувцас шкаф</t>
  </si>
  <si>
    <t>16 нүдтэй эмийн шүүгээ</t>
  </si>
  <si>
    <t>2 тумбочкатай ширээ</t>
  </si>
  <si>
    <t>2 хаалгатай шкаф</t>
  </si>
  <si>
    <t>6 нүдтэй эмийн шкаф</t>
  </si>
  <si>
    <t>9 нүдтэй сейф</t>
  </si>
  <si>
    <t>АБ шүүгээ</t>
  </si>
  <si>
    <t>Эм хадгалах</t>
  </si>
  <si>
    <t>Модон сервант</t>
  </si>
  <si>
    <t>Сандал /румын/</t>
  </si>
  <si>
    <t>Диван</t>
  </si>
  <si>
    <t>Диван /румын/</t>
  </si>
  <si>
    <t>Минск E-16 хөргөгч</t>
  </si>
  <si>
    <t>эмнэлэг</t>
  </si>
  <si>
    <t>Океан хөргөгч</t>
  </si>
  <si>
    <t>аж ахуйн</t>
  </si>
  <si>
    <t>Бриюса хөргөгч</t>
  </si>
  <si>
    <t>Оюутны парт</t>
  </si>
  <si>
    <t>2 хаалгатай ногоон сейф</t>
  </si>
  <si>
    <t>Менежер сандал</t>
  </si>
  <si>
    <t>РВ 1270 компьютер ширээ</t>
  </si>
  <si>
    <t>Саарал ширээ /хятад/</t>
  </si>
  <si>
    <t>Хүрэн эрээн хивс 2.5х3.5</t>
  </si>
  <si>
    <t>Компьютерийн ширээ</t>
  </si>
  <si>
    <t xml:space="preserve">Саарал ширээ а/а </t>
  </si>
  <si>
    <t>Сэлэнгэ хивс 2х3</t>
  </si>
  <si>
    <t>Хивс /онон/</t>
  </si>
  <si>
    <t>Халаагуур /тосон/</t>
  </si>
  <si>
    <t>Хүрэн ширээ</t>
  </si>
  <si>
    <t>Хүрэн хар ширээ  /н/</t>
  </si>
  <si>
    <t xml:space="preserve"> Camera:canon powershot A 560</t>
  </si>
  <si>
    <t>Төмөр хөлтэй сандал мэс засал</t>
  </si>
  <si>
    <t>2 тумбочкатай ширээ Энхбаатар</t>
  </si>
  <si>
    <t>БНСУ-ын хандив тусламжаар нийлүүлэгдсэн бөгөөд хуучирч эдвэрсэнг нь ялгаж устгав</t>
  </si>
  <si>
    <t>Бичгийн сейф Эхнбаатар</t>
  </si>
  <si>
    <t>Офиссын түшлэгтэй сандал 09.08.14</t>
  </si>
  <si>
    <t>Өвчтөний ор ширээ</t>
  </si>
  <si>
    <t>Дуслын штатив</t>
  </si>
  <si>
    <t>Номын модон тавиур /Солонгос 09.09.30/</t>
  </si>
  <si>
    <t>Хүлээлгийн сандал /Солонгос 09.09.30/</t>
  </si>
  <si>
    <t>Хувцасны төмөр шкаф /Солонгос 09.09.30/</t>
  </si>
  <si>
    <t>Ширээ/Солонгос 09.09.30/</t>
  </si>
  <si>
    <t>Бүслэхийний дасгал</t>
  </si>
  <si>
    <t>10.10.08</t>
  </si>
  <si>
    <t>Ажилчидын бүтээн байгуулалт</t>
  </si>
  <si>
    <t>Өвчтөний салхилах орчин</t>
  </si>
  <si>
    <t>Гулсуур</t>
  </si>
  <si>
    <t>Дүүжин даажин 10.10.08</t>
  </si>
  <si>
    <t>Зэгний хайс хашаа /30м/  10.10.08</t>
  </si>
  <si>
    <t>Модон хашаа</t>
  </si>
  <si>
    <t>07.06.01</t>
  </si>
  <si>
    <t>Навчит мод</t>
  </si>
  <si>
    <t>57.01.01</t>
  </si>
  <si>
    <t>Нурууны дасгал хийдэг тоглоом 10.10.08</t>
  </si>
  <si>
    <t>Савлуур  10.10.08</t>
  </si>
  <si>
    <t>Хєнгєвчилсєн хар зам</t>
  </si>
  <si>
    <t>89.01.01</t>
  </si>
  <si>
    <t>БАЯН ӨНЖҮҮЛ СУМ</t>
  </si>
  <si>
    <t>Нарны халуун ус</t>
  </si>
  <si>
    <t>Модон склад</t>
  </si>
  <si>
    <t>БАЯН СУМЫН СУРГУУЛИЙН БАЛАНСААС БАЯН СУМЫН ЗДТГ-т</t>
  </si>
  <si>
    <t>Сургуулийн хуучин барилга</t>
  </si>
  <si>
    <t>Шилжүүлэх</t>
  </si>
  <si>
    <t>БАЙГАЛЬ ХАМГААЛАХ САНГААС ХОТ ТОХИЖУУЛАХ ГАЗАРТ</t>
  </si>
  <si>
    <t>Авто ачигч</t>
  </si>
  <si>
    <t>Трактор</t>
  </si>
  <si>
    <t>Өөрөө буулгагч</t>
  </si>
  <si>
    <t>НЭГДСЭН ЭМНЭЛЭГ</t>
  </si>
  <si>
    <t xml:space="preserve"> НЭГДСЭН ЭМНЭЛЭГ</t>
  </si>
  <si>
    <t>АЙМГИЙН МУЗЕЙ</t>
  </si>
  <si>
    <t>Notebook</t>
  </si>
  <si>
    <t>Албан</t>
  </si>
  <si>
    <t>Принтер</t>
  </si>
  <si>
    <t xml:space="preserve">Дугуйтай сандал </t>
  </si>
  <si>
    <t>Сандал /хар, шар/</t>
  </si>
  <si>
    <t>Сандал</t>
  </si>
  <si>
    <t>Шилэн хорго, хувин</t>
  </si>
  <si>
    <t>Монгол</t>
  </si>
  <si>
    <t>Үзмэр</t>
  </si>
  <si>
    <t>Шилэн хорго шар хөлтэй</t>
  </si>
  <si>
    <t>Торон хашаа</t>
  </si>
  <si>
    <t>Шилэн хорго бөхийн</t>
  </si>
  <si>
    <t>Шилэн хорго өндөрлөг</t>
  </si>
  <si>
    <t>Цэнхэр дрож</t>
  </si>
  <si>
    <t>Баян-өнжүүл сумын ЗДТГ</t>
  </si>
  <si>
    <t>Өндөр ширээт сумын сургууль</t>
  </si>
  <si>
    <t>Өндөр ширээт сумын ЗДТГ</t>
  </si>
  <si>
    <t>ДҮН:</t>
  </si>
  <si>
    <t>НИЙТ ДҮН:</t>
  </si>
  <si>
    <t>АЙМГИЙН ЗДТГ</t>
  </si>
  <si>
    <t>Өндөр довны пост</t>
  </si>
  <si>
    <t>04 дугаар сарын    -ны өдрийн _____ тоот</t>
  </si>
  <si>
    <t xml:space="preserve">                                 04 дугаар сарын    -ны өдрийн _____ тоот</t>
  </si>
  <si>
    <t xml:space="preserve">                 04 дугаар сарын    -ны өдрийн _____ тоот</t>
  </si>
  <si>
    <t>Сэлбэг болгон худалдах</t>
  </si>
  <si>
    <t xml:space="preserve">                 тогтоолын 4 дүгээр хавсралт</t>
  </si>
  <si>
    <t>Хот тохижуулах газар</t>
  </si>
  <si>
    <t>ЭРДЭНЭСАНТ СУМЫН СУРГУУЛИЙН БАЛАНСААС СУМЫН ЗДТГ-т</t>
  </si>
  <si>
    <t>Дотуур байр</t>
  </si>
  <si>
    <t>Сумын нэр</t>
  </si>
  <si>
    <t>Баянцагаан</t>
  </si>
  <si>
    <t>Эсгийний цех</t>
  </si>
  <si>
    <t xml:space="preserve">Хувьчлах </t>
  </si>
  <si>
    <t>Баян-Өнжүүл</t>
  </si>
  <si>
    <t xml:space="preserve">Дэлгэрхаан </t>
  </si>
  <si>
    <t>Эрдэнэсант</t>
  </si>
  <si>
    <t>Эрдэнэ</t>
  </si>
  <si>
    <t>Мод боловсруулах цех</t>
  </si>
  <si>
    <t>Хувьчлах</t>
  </si>
  <si>
    <t>Борнуур</t>
  </si>
  <si>
    <t>Хүнсний ногоо савлах цех</t>
  </si>
  <si>
    <t>Бүрэн</t>
  </si>
  <si>
    <t>Блокны цех</t>
  </si>
  <si>
    <t xml:space="preserve">Жаргалант </t>
  </si>
  <si>
    <t xml:space="preserve">“Томоко” ОНӨҮГазар </t>
  </si>
  <si>
    <t>Бүгд</t>
  </si>
  <si>
    <t>Үнэ бууруулж хувьчлах</t>
  </si>
  <si>
    <t xml:space="preserve"> цехийн нэр </t>
  </si>
  <si>
    <t>Хүнсний цех</t>
  </si>
  <si>
    <t>Өндөрширээт</t>
  </si>
  <si>
    <t>Үнэ бууруулж хувьчлах доод үнэ /мян.төг/</t>
  </si>
  <si>
    <t>Аймгийн ИТХТХ-ын 2010.03.30-ны өдрийн 30 тоот тогтоолоорх үнэ /мян.төг/</t>
  </si>
  <si>
    <t>Худалдах барилга байгууламжийн жагсаалт</t>
  </si>
  <si>
    <t>Актлах тоног төхөөрөмж, тавилга, эд хогшлын жагсаалт</t>
  </si>
  <si>
    <t xml:space="preserve">Балансаас балансад шилжүүлэх хөрөнгийн жагсаалт  </t>
  </si>
  <si>
    <t xml:space="preserve">                 тогтоолын 6 дугаар хавсралт</t>
  </si>
  <si>
    <t>ҮНЭ БУУРУУЛЖ ХУВЬЧЛАХ ҮЙЛДВЭР, ЦЕХИЙН ЖАГСААЛТ</t>
  </si>
  <si>
    <t>Актлах барилга байгууламжийн жагсаалт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</si>
</sst>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_(* #,##0.00_);[Red]_(* \(#,##0.00\);_(* &quot;-&quot;??_);_(@_)"/>
    <numFmt numFmtId="165" formatCode="_(* #,##0_);_(* \(#,##0\);_(* &quot;-&quot;??_);_(@_)"/>
    <numFmt numFmtId="166" formatCode="0.0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 Mon"/>
      <family val="1"/>
    </font>
    <font>
      <b/>
      <sz val="10"/>
      <color theme="1"/>
      <name val="Times New Roman Mon"/>
      <family val="1"/>
    </font>
    <font>
      <sz val="10"/>
      <name val="Times New Roman Mo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105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3" fillId="0" borderId="2" xfId="0" applyFont="1" applyBorder="1"/>
    <xf numFmtId="0" fontId="1" fillId="0" borderId="0" xfId="0" applyFont="1"/>
    <xf numFmtId="0" fontId="0" fillId="0" borderId="0" xfId="0"/>
    <xf numFmtId="0" fontId="2" fillId="0" borderId="2" xfId="0" applyFont="1" applyBorder="1" applyAlignment="1">
      <alignment horizontal="left" wrapText="1"/>
    </xf>
    <xf numFmtId="0" fontId="0" fillId="0" borderId="0" xfId="0"/>
    <xf numFmtId="0" fontId="0" fillId="0" borderId="0" xfId="0"/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7" xfId="2" applyNumberFormat="1" applyFont="1" applyFill="1" applyBorder="1" applyAlignment="1" applyProtection="1">
      <alignment horizontal="left" vertical="top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43" fontId="2" fillId="0" borderId="2" xfId="1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4" fontId="7" fillId="2" borderId="7" xfId="0" applyNumberFormat="1" applyFont="1" applyFill="1" applyBorder="1" applyAlignment="1" applyProtection="1">
      <alignment horizontal="left" vertical="center" wrapText="1"/>
    </xf>
    <xf numFmtId="165" fontId="7" fillId="0" borderId="7" xfId="1" applyNumberFormat="1" applyFont="1" applyFill="1" applyBorder="1" applyAlignment="1" applyProtection="1">
      <alignment horizontal="left" vertical="top" wrapText="1"/>
    </xf>
    <xf numFmtId="165" fontId="5" fillId="0" borderId="2" xfId="1" applyNumberFormat="1" applyFont="1" applyBorder="1" applyAlignment="1">
      <alignment horizontal="left" vertical="center" wrapText="1"/>
    </xf>
    <xf numFmtId="165" fontId="7" fillId="0" borderId="7" xfId="1" applyNumberFormat="1" applyFont="1" applyFill="1" applyBorder="1" applyAlignment="1" applyProtection="1">
      <alignment horizontal="left" vertical="center" wrapText="1"/>
    </xf>
    <xf numFmtId="165" fontId="7" fillId="0" borderId="2" xfId="1" applyNumberFormat="1" applyFont="1" applyBorder="1" applyAlignment="1">
      <alignment horizontal="left" vertical="center" wrapText="1"/>
    </xf>
    <xf numFmtId="165" fontId="5" fillId="0" borderId="6" xfId="1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wrapText="1"/>
    </xf>
    <xf numFmtId="14" fontId="5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left"/>
    </xf>
    <xf numFmtId="165" fontId="5" fillId="0" borderId="2" xfId="1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5" fontId="2" fillId="0" borderId="2" xfId="1" applyNumberFormat="1" applyFont="1" applyBorder="1" applyAlignment="1">
      <alignment horizontal="left" vertical="center" wrapText="1"/>
    </xf>
    <xf numFmtId="14" fontId="8" fillId="0" borderId="2" xfId="0" applyNumberFormat="1" applyFont="1" applyFill="1" applyBorder="1" applyAlignment="1" applyProtection="1">
      <alignment horizontal="left" vertical="center" wrapText="1"/>
    </xf>
    <xf numFmtId="3" fontId="8" fillId="0" borderId="2" xfId="0" applyNumberFormat="1" applyFont="1" applyFill="1" applyBorder="1" applyAlignment="1" applyProtection="1">
      <alignment horizontal="left" vertical="center" wrapText="1"/>
    </xf>
    <xf numFmtId="3" fontId="2" fillId="0" borderId="2" xfId="1" applyNumberFormat="1" applyFont="1" applyBorder="1" applyAlignment="1">
      <alignment horizontal="left" vertical="center" wrapText="1"/>
    </xf>
    <xf numFmtId="165" fontId="2" fillId="0" borderId="2" xfId="0" applyNumberFormat="1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left" vertical="center"/>
    </xf>
    <xf numFmtId="14" fontId="2" fillId="0" borderId="2" xfId="0" applyNumberFormat="1" applyFont="1" applyBorder="1"/>
    <xf numFmtId="165" fontId="6" fillId="2" borderId="2" xfId="1" applyNumberFormat="1" applyFont="1" applyFill="1" applyBorder="1" applyAlignment="1">
      <alignment horizontal="left" wrapText="1"/>
    </xf>
    <xf numFmtId="165" fontId="6" fillId="2" borderId="2" xfId="0" applyNumberFormat="1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165" fontId="6" fillId="2" borderId="8" xfId="1" applyNumberFormat="1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0" fillId="2" borderId="0" xfId="0" applyFill="1"/>
    <xf numFmtId="0" fontId="7" fillId="0" borderId="9" xfId="2" applyNumberFormat="1" applyFont="1" applyFill="1" applyBorder="1" applyAlignment="1" applyProtection="1">
      <alignment horizontal="left" vertical="top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165" fontId="7" fillId="0" borderId="9" xfId="1" applyNumberFormat="1" applyFont="1" applyFill="1" applyBorder="1" applyAlignment="1" applyProtection="1">
      <alignment horizontal="left" vertical="top" wrapText="1"/>
    </xf>
    <xf numFmtId="165" fontId="3" fillId="2" borderId="2" xfId="1" applyNumberFormat="1" applyFont="1" applyFill="1" applyBorder="1" applyAlignment="1">
      <alignment horizontal="left" vertical="center" wrapText="1"/>
    </xf>
    <xf numFmtId="3" fontId="3" fillId="2" borderId="2" xfId="0" applyNumberFormat="1" applyFont="1" applyFill="1" applyBorder="1" applyAlignment="1">
      <alignment horizontal="left" vertical="center" wrapText="1"/>
    </xf>
    <xf numFmtId="3" fontId="9" fillId="2" borderId="2" xfId="0" applyNumberFormat="1" applyFont="1" applyFill="1" applyBorder="1" applyAlignment="1">
      <alignment horizontal="left"/>
    </xf>
    <xf numFmtId="165" fontId="9" fillId="2" borderId="2" xfId="0" applyNumberFormat="1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0" fillId="0" borderId="0" xfId="0" applyFont="1"/>
    <xf numFmtId="0" fontId="11" fillId="0" borderId="0" xfId="0" applyFont="1"/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textRotation="90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A5" sqref="A5"/>
    </sheetView>
  </sheetViews>
  <sheetFormatPr defaultRowHeight="15"/>
  <cols>
    <col min="1" max="1" width="2.7109375" bestFit="1" customWidth="1"/>
    <col min="2" max="2" width="16.140625" customWidth="1"/>
    <col min="3" max="3" width="11.5703125" customWidth="1"/>
    <col min="4" max="5" width="7.42578125" bestFit="1" customWidth="1"/>
    <col min="6" max="6" width="6.42578125" bestFit="1" customWidth="1"/>
    <col min="7" max="7" width="9.7109375" customWidth="1"/>
    <col min="8" max="8" width="14.28515625" customWidth="1"/>
    <col min="10" max="10" width="10.140625" customWidth="1"/>
    <col min="11" max="11" width="12.7109375" customWidth="1"/>
  </cols>
  <sheetData>
    <row r="1" spans="1:12" ht="15" customHeight="1">
      <c r="A1" s="1"/>
      <c r="B1" s="1"/>
      <c r="C1" s="1"/>
      <c r="D1" s="1"/>
      <c r="E1" s="1"/>
      <c r="F1" s="1"/>
      <c r="G1" s="1"/>
      <c r="H1" s="77" t="s">
        <v>75</v>
      </c>
      <c r="I1" s="77"/>
      <c r="J1" s="77"/>
      <c r="K1" s="77"/>
      <c r="L1" s="77"/>
    </row>
    <row r="2" spans="1:12" ht="15" customHeight="1">
      <c r="A2" s="1"/>
      <c r="B2" s="1"/>
      <c r="C2" s="1"/>
      <c r="D2" s="1"/>
      <c r="E2" s="1"/>
      <c r="F2" s="1"/>
      <c r="G2" s="1"/>
      <c r="H2" s="77" t="s">
        <v>265</v>
      </c>
      <c r="I2" s="77"/>
      <c r="J2" s="77"/>
      <c r="K2" s="77"/>
      <c r="L2" s="77"/>
    </row>
    <row r="3" spans="1:12" ht="15" customHeight="1">
      <c r="A3" s="2"/>
      <c r="B3" s="2"/>
      <c r="C3" s="2"/>
      <c r="D3" s="1"/>
      <c r="E3" s="1"/>
      <c r="F3" s="1"/>
      <c r="G3" s="1"/>
      <c r="H3" s="77" t="s">
        <v>76</v>
      </c>
      <c r="I3" s="78"/>
      <c r="J3" s="78"/>
      <c r="K3" s="78"/>
      <c r="L3" s="78"/>
    </row>
    <row r="4" spans="1:12">
      <c r="A4" s="79" t="s">
        <v>295</v>
      </c>
      <c r="B4" s="79"/>
      <c r="C4" s="79"/>
      <c r="D4" s="79"/>
      <c r="E4" s="79"/>
      <c r="F4" s="79"/>
      <c r="G4" s="79"/>
      <c r="H4" s="79"/>
      <c r="I4" s="3"/>
      <c r="J4" s="1"/>
      <c r="K4" s="1"/>
      <c r="L4" s="1"/>
    </row>
    <row r="5" spans="1:12" ht="30.75" customHeight="1">
      <c r="A5" s="4" t="s">
        <v>0</v>
      </c>
      <c r="B5" s="5" t="s">
        <v>1</v>
      </c>
      <c r="C5" s="5" t="s">
        <v>2</v>
      </c>
      <c r="D5" s="4" t="s">
        <v>3</v>
      </c>
      <c r="E5" s="5" t="s">
        <v>4</v>
      </c>
      <c r="F5" s="5" t="s">
        <v>5</v>
      </c>
      <c r="G5" s="4" t="s">
        <v>6</v>
      </c>
      <c r="H5" s="5" t="s">
        <v>7</v>
      </c>
      <c r="I5" s="5" t="s">
        <v>8</v>
      </c>
      <c r="J5" s="4" t="s">
        <v>9</v>
      </c>
      <c r="K5" s="5" t="s">
        <v>10</v>
      </c>
      <c r="L5" s="5" t="s">
        <v>11</v>
      </c>
    </row>
    <row r="6" spans="1:12">
      <c r="A6" s="74" t="s">
        <v>259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6"/>
    </row>
    <row r="7" spans="1:12">
      <c r="A7" s="6">
        <v>1</v>
      </c>
      <c r="B7" s="6" t="s">
        <v>12</v>
      </c>
      <c r="C7" s="6"/>
      <c r="D7" s="6">
        <v>13.8</v>
      </c>
      <c r="E7" s="6" t="s">
        <v>14</v>
      </c>
      <c r="F7" s="6"/>
      <c r="G7" s="6">
        <v>62000</v>
      </c>
      <c r="H7" s="6">
        <v>62000</v>
      </c>
      <c r="I7" s="6">
        <v>62000</v>
      </c>
      <c r="J7" s="6">
        <v>0</v>
      </c>
      <c r="K7" s="6" t="s">
        <v>13</v>
      </c>
      <c r="L7" s="6">
        <v>100000</v>
      </c>
    </row>
    <row r="8" spans="1:12">
      <c r="A8" s="74" t="s">
        <v>258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6"/>
    </row>
    <row r="9" spans="1:12" ht="28.5" customHeight="1">
      <c r="A9" s="6">
        <v>2</v>
      </c>
      <c r="B9" s="7" t="s">
        <v>15</v>
      </c>
      <c r="C9" s="6"/>
      <c r="D9" s="6"/>
      <c r="E9" s="6"/>
      <c r="F9" s="6"/>
      <c r="G9" s="6">
        <v>322161600</v>
      </c>
      <c r="H9" s="6">
        <v>322161600</v>
      </c>
      <c r="I9" s="6"/>
      <c r="J9" s="6">
        <v>0</v>
      </c>
      <c r="K9" s="6" t="s">
        <v>13</v>
      </c>
      <c r="L9" s="6">
        <v>1500000</v>
      </c>
    </row>
    <row r="10" spans="1:12" s="13" customFormat="1">
      <c r="A10" s="74" t="s">
        <v>257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6"/>
    </row>
    <row r="11" spans="1:12">
      <c r="A11" s="6">
        <v>3</v>
      </c>
      <c r="B11" s="6" t="s">
        <v>232</v>
      </c>
      <c r="C11" s="6">
        <v>2001</v>
      </c>
      <c r="D11" s="6"/>
      <c r="E11" s="6"/>
      <c r="F11" s="6">
        <v>1</v>
      </c>
      <c r="G11" s="6">
        <v>352800</v>
      </c>
      <c r="H11" s="6">
        <v>352800</v>
      </c>
      <c r="I11" s="6">
        <v>352800</v>
      </c>
      <c r="J11" s="6">
        <v>0</v>
      </c>
      <c r="K11" s="6" t="s">
        <v>13</v>
      </c>
      <c r="L11" s="6">
        <v>50000</v>
      </c>
    </row>
    <row r="12" spans="1:12" s="9" customFormat="1">
      <c r="A12" s="74" t="s">
        <v>260</v>
      </c>
      <c r="B12" s="75"/>
      <c r="C12" s="76"/>
      <c r="D12" s="8"/>
      <c r="E12" s="8"/>
      <c r="F12" s="8"/>
      <c r="G12" s="8"/>
      <c r="H12" s="8"/>
      <c r="I12" s="8"/>
      <c r="J12" s="8"/>
      <c r="K12" s="8"/>
      <c r="L12" s="8">
        <f>SUM(L7+L9+L11)</f>
        <v>1650000</v>
      </c>
    </row>
    <row r="15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</sheetData>
  <mergeCells count="8">
    <mergeCell ref="A12:C12"/>
    <mergeCell ref="H1:L1"/>
    <mergeCell ref="H2:L2"/>
    <mergeCell ref="H3:L3"/>
    <mergeCell ref="A4:H4"/>
    <mergeCell ref="A6:L6"/>
    <mergeCell ref="A8:L8"/>
    <mergeCell ref="A10:L10"/>
  </mergeCells>
  <pageMargins left="0.7" right="0.7" top="0.75" bottom="0.75" header="0.3" footer="0.3"/>
  <pageSetup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topLeftCell="A7" workbookViewId="0">
      <selection activeCell="L14" sqref="L14"/>
    </sheetView>
  </sheetViews>
  <sheetFormatPr defaultRowHeight="15"/>
  <cols>
    <col min="1" max="1" width="2.7109375" bestFit="1" customWidth="1"/>
    <col min="2" max="2" width="10.5703125" customWidth="1"/>
    <col min="3" max="3" width="9.42578125" customWidth="1"/>
    <col min="4" max="4" width="7.42578125" customWidth="1"/>
    <col min="5" max="5" width="9" bestFit="1" customWidth="1"/>
    <col min="6" max="6" width="8.5703125" bestFit="1" customWidth="1"/>
    <col min="7" max="7" width="9" customWidth="1"/>
    <col min="10" max="10" width="9" customWidth="1"/>
    <col min="11" max="11" width="8.5703125" customWidth="1"/>
    <col min="12" max="12" width="10.7109375" customWidth="1"/>
  </cols>
  <sheetData>
    <row r="1" spans="1:15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77" t="s">
        <v>17</v>
      </c>
      <c r="M1" s="77"/>
      <c r="N1" s="77"/>
      <c r="O1" s="77"/>
    </row>
    <row r="2" spans="1:15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77" t="s">
        <v>264</v>
      </c>
      <c r="M2" s="77"/>
      <c r="N2" s="77"/>
      <c r="O2" s="77"/>
    </row>
    <row r="3" spans="1:15" ht="15" customHeight="1">
      <c r="A3" s="81" t="s">
        <v>18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0" t="s">
        <v>19</v>
      </c>
      <c r="M3" s="80"/>
      <c r="N3" s="80"/>
      <c r="O3" s="80"/>
    </row>
    <row r="4" spans="1:15" ht="38.25">
      <c r="A4" s="5" t="s">
        <v>0</v>
      </c>
      <c r="B4" s="5" t="s">
        <v>20</v>
      </c>
      <c r="C4" s="5" t="s">
        <v>2</v>
      </c>
      <c r="D4" s="5" t="s">
        <v>21</v>
      </c>
      <c r="E4" s="5" t="s">
        <v>22</v>
      </c>
      <c r="F4" s="5" t="s">
        <v>23</v>
      </c>
      <c r="G4" s="5" t="s">
        <v>48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  <c r="O4" s="5" t="s">
        <v>31</v>
      </c>
    </row>
    <row r="5" spans="1:15">
      <c r="A5" s="74" t="s">
        <v>32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6"/>
    </row>
    <row r="6" spans="1:15">
      <c r="A6" s="6">
        <v>1</v>
      </c>
      <c r="B6" s="6" t="s">
        <v>33</v>
      </c>
      <c r="C6" s="6">
        <v>2006</v>
      </c>
      <c r="D6" s="6" t="s">
        <v>34</v>
      </c>
      <c r="E6" s="6" t="s">
        <v>35</v>
      </c>
      <c r="F6" s="6" t="s">
        <v>36</v>
      </c>
      <c r="G6" s="6" t="s">
        <v>49</v>
      </c>
      <c r="H6" s="6">
        <v>1</v>
      </c>
      <c r="I6" s="6">
        <v>2300000</v>
      </c>
      <c r="J6" s="6">
        <v>2300000</v>
      </c>
      <c r="K6" s="6"/>
      <c r="L6" s="6">
        <v>1533333</v>
      </c>
      <c r="M6" s="6">
        <f>SUM(J6-L6)</f>
        <v>766667</v>
      </c>
      <c r="N6" s="6" t="s">
        <v>13</v>
      </c>
      <c r="O6" s="6">
        <v>500000</v>
      </c>
    </row>
    <row r="7" spans="1:15" s="62" customFormat="1">
      <c r="A7" s="74" t="s">
        <v>269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6"/>
    </row>
    <row r="8" spans="1:15">
      <c r="A8" s="6">
        <v>2</v>
      </c>
      <c r="B8" s="6" t="s">
        <v>37</v>
      </c>
      <c r="C8" s="6">
        <v>2008</v>
      </c>
      <c r="D8" s="6" t="s">
        <v>38</v>
      </c>
      <c r="E8" s="6"/>
      <c r="F8" s="6" t="s">
        <v>36</v>
      </c>
      <c r="G8" s="6" t="s">
        <v>49</v>
      </c>
      <c r="H8" s="6">
        <v>1</v>
      </c>
      <c r="I8" s="6">
        <v>42000000</v>
      </c>
      <c r="J8" s="6">
        <v>42000000</v>
      </c>
      <c r="K8" s="6"/>
      <c r="L8" s="6">
        <v>42000000</v>
      </c>
      <c r="M8" s="6">
        <v>0</v>
      </c>
      <c r="N8" s="6" t="s">
        <v>13</v>
      </c>
      <c r="O8" s="6">
        <v>2500000</v>
      </c>
    </row>
    <row r="9" spans="1:15">
      <c r="A9" s="6">
        <v>3</v>
      </c>
      <c r="B9" s="6" t="s">
        <v>39</v>
      </c>
      <c r="C9" s="6">
        <v>2008</v>
      </c>
      <c r="D9" s="6" t="s">
        <v>39</v>
      </c>
      <c r="E9" s="6" t="s">
        <v>40</v>
      </c>
      <c r="F9" s="6" t="s">
        <v>41</v>
      </c>
      <c r="G9" s="6" t="s">
        <v>49</v>
      </c>
      <c r="H9" s="6">
        <v>1</v>
      </c>
      <c r="I9" s="6">
        <v>9500000</v>
      </c>
      <c r="J9" s="6">
        <v>9500000</v>
      </c>
      <c r="K9" s="6"/>
      <c r="L9" s="6">
        <v>9500000</v>
      </c>
      <c r="M9" s="6">
        <v>0</v>
      </c>
      <c r="N9" s="6" t="s">
        <v>13</v>
      </c>
      <c r="O9" s="6">
        <v>1500000</v>
      </c>
    </row>
    <row r="10" spans="1:15" s="9" customFormat="1">
      <c r="A10" s="74" t="s">
        <v>16</v>
      </c>
      <c r="B10" s="75"/>
      <c r="C10" s="75"/>
      <c r="D10" s="75"/>
      <c r="E10" s="76"/>
      <c r="F10" s="8"/>
      <c r="G10" s="8"/>
      <c r="H10" s="8"/>
      <c r="I10" s="8">
        <f>SUM(I6:I9)</f>
        <v>53800000</v>
      </c>
      <c r="J10" s="8"/>
      <c r="K10" s="8"/>
      <c r="L10" s="8">
        <f>SUM(L6:L9)</f>
        <v>53033333</v>
      </c>
      <c r="M10" s="8">
        <f>SUM(M9+M8+M6)</f>
        <v>766667</v>
      </c>
      <c r="N10" s="8"/>
      <c r="O10" s="8">
        <f>SUM(O6:O9)</f>
        <v>4500000</v>
      </c>
    </row>
    <row r="11" spans="1:15">
      <c r="A11" s="74" t="s">
        <v>42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6"/>
    </row>
    <row r="12" spans="1:15">
      <c r="A12" s="6">
        <v>4</v>
      </c>
      <c r="B12" s="6" t="s">
        <v>43</v>
      </c>
      <c r="C12" s="6">
        <v>2007</v>
      </c>
      <c r="D12" s="6"/>
      <c r="E12" s="6" t="s">
        <v>44</v>
      </c>
      <c r="F12" s="6" t="s">
        <v>36</v>
      </c>
      <c r="G12" s="6" t="s">
        <v>50</v>
      </c>
      <c r="H12" s="6">
        <v>1</v>
      </c>
      <c r="I12" s="6">
        <v>14000000</v>
      </c>
      <c r="J12" s="6">
        <v>14000000</v>
      </c>
      <c r="K12" s="6"/>
      <c r="L12" s="6">
        <v>14000000</v>
      </c>
      <c r="M12" s="6">
        <v>0</v>
      </c>
      <c r="N12" s="6" t="s">
        <v>13</v>
      </c>
      <c r="O12" s="6">
        <v>2000000</v>
      </c>
    </row>
    <row r="13" spans="1:15">
      <c r="A13" s="6">
        <v>5</v>
      </c>
      <c r="B13" s="6" t="s">
        <v>45</v>
      </c>
      <c r="C13" s="6">
        <v>2003</v>
      </c>
      <c r="D13" s="6">
        <v>31512</v>
      </c>
      <c r="E13" s="6" t="s">
        <v>46</v>
      </c>
      <c r="F13" s="6" t="s">
        <v>47</v>
      </c>
      <c r="G13" s="6" t="s">
        <v>50</v>
      </c>
      <c r="H13" s="6">
        <v>1</v>
      </c>
      <c r="I13" s="6">
        <v>5750000</v>
      </c>
      <c r="J13" s="6">
        <v>5750000</v>
      </c>
      <c r="K13" s="6"/>
      <c r="L13" s="6">
        <v>5750000</v>
      </c>
      <c r="M13" s="6">
        <v>0</v>
      </c>
      <c r="N13" s="6" t="s">
        <v>13</v>
      </c>
      <c r="O13" s="6">
        <v>1500000</v>
      </c>
    </row>
    <row r="14" spans="1:15" ht="39">
      <c r="A14" s="6">
        <v>6</v>
      </c>
      <c r="B14" s="6" t="s">
        <v>39</v>
      </c>
      <c r="C14" s="6">
        <v>2007</v>
      </c>
      <c r="D14" s="6" t="s">
        <v>39</v>
      </c>
      <c r="E14" s="6" t="s">
        <v>51</v>
      </c>
      <c r="F14" s="6" t="s">
        <v>36</v>
      </c>
      <c r="G14" s="6" t="s">
        <v>49</v>
      </c>
      <c r="H14" s="6">
        <v>1</v>
      </c>
      <c r="I14" s="6">
        <v>5982900</v>
      </c>
      <c r="J14" s="6">
        <v>5982900</v>
      </c>
      <c r="K14" s="6"/>
      <c r="L14" s="6">
        <v>5982900</v>
      </c>
      <c r="M14" s="6">
        <v>0</v>
      </c>
      <c r="N14" s="7" t="s">
        <v>267</v>
      </c>
      <c r="O14" s="6">
        <v>500000</v>
      </c>
    </row>
    <row r="15" spans="1:15" s="9" customFormat="1">
      <c r="A15" s="74" t="s">
        <v>16</v>
      </c>
      <c r="B15" s="75"/>
      <c r="C15" s="75"/>
      <c r="D15" s="75"/>
      <c r="E15" s="76"/>
      <c r="F15" s="8"/>
      <c r="G15" s="8"/>
      <c r="H15" s="8"/>
      <c r="I15" s="8"/>
      <c r="J15" s="8">
        <f>SUM(J12:J14)</f>
        <v>25732900</v>
      </c>
      <c r="K15" s="8"/>
      <c r="L15" s="8">
        <f>SUM(L12:L14)</f>
        <v>25732900</v>
      </c>
      <c r="M15" s="8"/>
      <c r="N15" s="8"/>
      <c r="O15" s="8">
        <f>SUM(O12+O13+O14)</f>
        <v>4000000</v>
      </c>
    </row>
    <row r="16" spans="1:15">
      <c r="A16" s="74" t="s">
        <v>52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6"/>
    </row>
    <row r="17" spans="1:15">
      <c r="A17" s="6">
        <v>7</v>
      </c>
      <c r="B17" s="6" t="s">
        <v>45</v>
      </c>
      <c r="C17" s="6">
        <v>2002</v>
      </c>
      <c r="D17" s="6">
        <v>31512</v>
      </c>
      <c r="E17" s="6" t="s">
        <v>53</v>
      </c>
      <c r="F17" s="6" t="s">
        <v>47</v>
      </c>
      <c r="G17" s="6" t="s">
        <v>50</v>
      </c>
      <c r="H17" s="6">
        <v>1</v>
      </c>
      <c r="I17" s="6">
        <v>5164830</v>
      </c>
      <c r="J17" s="6">
        <v>5164830</v>
      </c>
      <c r="K17" s="6"/>
      <c r="L17" s="6">
        <v>5164830</v>
      </c>
      <c r="M17" s="6">
        <v>0</v>
      </c>
      <c r="N17" s="6" t="s">
        <v>13</v>
      </c>
      <c r="O17" s="6">
        <v>500000</v>
      </c>
    </row>
    <row r="18" spans="1:15">
      <c r="A18" s="74" t="s">
        <v>54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6"/>
    </row>
    <row r="19" spans="1:15">
      <c r="A19" s="6">
        <v>8</v>
      </c>
      <c r="B19" s="6" t="s">
        <v>55</v>
      </c>
      <c r="C19" s="6">
        <v>2007</v>
      </c>
      <c r="D19" s="6" t="s">
        <v>56</v>
      </c>
      <c r="E19" s="6"/>
      <c r="F19" s="6" t="s">
        <v>36</v>
      </c>
      <c r="G19" s="6" t="s">
        <v>50</v>
      </c>
      <c r="H19" s="6">
        <v>1</v>
      </c>
      <c r="I19" s="6">
        <v>6180000</v>
      </c>
      <c r="J19" s="6">
        <v>6180000</v>
      </c>
      <c r="K19" s="6"/>
      <c r="L19" s="6">
        <v>6180000</v>
      </c>
      <c r="M19" s="6">
        <v>0</v>
      </c>
      <c r="N19" s="7" t="s">
        <v>13</v>
      </c>
      <c r="O19" s="6">
        <v>500000</v>
      </c>
    </row>
    <row r="20" spans="1:15">
      <c r="A20" s="6">
        <v>9</v>
      </c>
      <c r="B20" s="6" t="s">
        <v>57</v>
      </c>
      <c r="C20" s="6">
        <v>2009</v>
      </c>
      <c r="D20" s="6" t="s">
        <v>58</v>
      </c>
      <c r="E20" s="6"/>
      <c r="F20" s="6" t="s">
        <v>41</v>
      </c>
      <c r="G20" s="6" t="s">
        <v>50</v>
      </c>
      <c r="H20" s="6">
        <v>1</v>
      </c>
      <c r="I20" s="6">
        <v>15560000</v>
      </c>
      <c r="J20" s="6">
        <v>15560000</v>
      </c>
      <c r="K20" s="6"/>
      <c r="L20" s="6">
        <v>15560000</v>
      </c>
      <c r="M20" s="6">
        <v>0</v>
      </c>
      <c r="N20" s="6" t="s">
        <v>13</v>
      </c>
      <c r="O20" s="6">
        <v>3500000</v>
      </c>
    </row>
    <row r="21" spans="1:15">
      <c r="A21" s="6">
        <v>10</v>
      </c>
      <c r="B21" s="6" t="s">
        <v>59</v>
      </c>
      <c r="C21" s="6">
        <v>2009</v>
      </c>
      <c r="D21" s="6"/>
      <c r="E21" s="6"/>
      <c r="F21" s="6" t="s">
        <v>36</v>
      </c>
      <c r="G21" s="6" t="s">
        <v>49</v>
      </c>
      <c r="H21" s="6">
        <v>1</v>
      </c>
      <c r="I21" s="6">
        <v>12318000</v>
      </c>
      <c r="J21" s="6">
        <v>12318000</v>
      </c>
      <c r="K21" s="6"/>
      <c r="L21" s="6">
        <v>12318000</v>
      </c>
      <c r="M21" s="6">
        <v>0</v>
      </c>
      <c r="N21" s="6" t="s">
        <v>13</v>
      </c>
      <c r="O21" s="6">
        <v>1000000</v>
      </c>
    </row>
    <row r="22" spans="1:15" s="9" customFormat="1">
      <c r="A22" s="74" t="s">
        <v>16</v>
      </c>
      <c r="B22" s="75"/>
      <c r="C22" s="75"/>
      <c r="D22" s="75"/>
      <c r="E22" s="76"/>
      <c r="F22" s="8"/>
      <c r="G22" s="8"/>
      <c r="H22" s="8"/>
      <c r="I22" s="8"/>
      <c r="J22" s="8">
        <f>SUM(J19:J21)</f>
        <v>34058000</v>
      </c>
      <c r="K22" s="8"/>
      <c r="L22" s="8">
        <f>SUM(L19:L21)</f>
        <v>34058000</v>
      </c>
      <c r="M22" s="8"/>
      <c r="N22" s="8"/>
      <c r="O22" s="8">
        <f>SUM(O19:O21)</f>
        <v>5000000</v>
      </c>
    </row>
    <row r="23" spans="1:15">
      <c r="A23" s="74" t="s">
        <v>60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6"/>
    </row>
    <row r="24" spans="1:15">
      <c r="A24" s="6">
        <v>11</v>
      </c>
      <c r="B24" s="6" t="s">
        <v>61</v>
      </c>
      <c r="C24" s="6">
        <v>2006</v>
      </c>
      <c r="D24" s="6" t="s">
        <v>61</v>
      </c>
      <c r="E24" s="6" t="s">
        <v>62</v>
      </c>
      <c r="F24" s="6" t="s">
        <v>36</v>
      </c>
      <c r="G24" s="6" t="s">
        <v>50</v>
      </c>
      <c r="H24" s="6">
        <v>1</v>
      </c>
      <c r="I24" s="6">
        <v>5389198</v>
      </c>
      <c r="J24" s="6">
        <v>5389198</v>
      </c>
      <c r="K24" s="6">
        <v>1000000</v>
      </c>
      <c r="L24" s="6">
        <v>5389198</v>
      </c>
      <c r="M24" s="6">
        <v>0</v>
      </c>
      <c r="N24" s="6" t="s">
        <v>13</v>
      </c>
      <c r="O24" s="6">
        <v>500000</v>
      </c>
    </row>
    <row r="25" spans="1:15">
      <c r="A25" s="74" t="s">
        <v>63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6"/>
    </row>
    <row r="26" spans="1:15">
      <c r="A26" s="6">
        <v>12</v>
      </c>
      <c r="B26" s="6" t="s">
        <v>64</v>
      </c>
      <c r="C26" s="6">
        <v>2009</v>
      </c>
      <c r="D26" s="6" t="s">
        <v>66</v>
      </c>
      <c r="E26" s="6" t="s">
        <v>65</v>
      </c>
      <c r="F26" s="6" t="s">
        <v>41</v>
      </c>
      <c r="G26" s="6" t="s">
        <v>50</v>
      </c>
      <c r="H26" s="6">
        <v>1</v>
      </c>
      <c r="I26" s="6">
        <v>4884000</v>
      </c>
      <c r="J26" s="6">
        <v>4884000</v>
      </c>
      <c r="K26" s="6"/>
      <c r="L26" s="6">
        <v>4884000</v>
      </c>
      <c r="M26" s="6">
        <v>0</v>
      </c>
      <c r="N26" s="6" t="s">
        <v>13</v>
      </c>
      <c r="O26" s="6">
        <v>1000000</v>
      </c>
    </row>
    <row r="27" spans="1:15">
      <c r="A27" s="6">
        <v>13</v>
      </c>
      <c r="B27" s="6" t="s">
        <v>67</v>
      </c>
      <c r="C27" s="6">
        <v>2009</v>
      </c>
      <c r="D27" s="6" t="s">
        <v>68</v>
      </c>
      <c r="E27" s="6"/>
      <c r="F27" s="6" t="s">
        <v>47</v>
      </c>
      <c r="G27" s="6" t="s">
        <v>49</v>
      </c>
      <c r="H27" s="6">
        <v>1</v>
      </c>
      <c r="I27" s="6">
        <v>5720000</v>
      </c>
      <c r="J27" s="6">
        <v>5720000</v>
      </c>
      <c r="K27" s="6"/>
      <c r="L27" s="6">
        <v>5720000</v>
      </c>
      <c r="M27" s="6">
        <v>0</v>
      </c>
      <c r="N27" s="6" t="s">
        <v>13</v>
      </c>
      <c r="O27" s="6">
        <v>1000000</v>
      </c>
    </row>
    <row r="28" spans="1:15">
      <c r="A28" s="74" t="s">
        <v>16</v>
      </c>
      <c r="B28" s="75"/>
      <c r="C28" s="75"/>
      <c r="D28" s="75"/>
      <c r="E28" s="76"/>
      <c r="F28" s="8"/>
      <c r="G28" s="8"/>
      <c r="H28" s="8"/>
      <c r="I28" s="8"/>
      <c r="J28" s="8"/>
      <c r="K28" s="8"/>
      <c r="L28" s="8"/>
      <c r="M28" s="8"/>
      <c r="N28" s="8"/>
      <c r="O28" s="8">
        <f>SUM(O26:O27)</f>
        <v>2000000</v>
      </c>
    </row>
    <row r="29" spans="1:15">
      <c r="A29" s="74" t="s">
        <v>261</v>
      </c>
      <c r="B29" s="75"/>
      <c r="C29" s="75"/>
      <c r="D29" s="75"/>
      <c r="E29" s="76"/>
      <c r="F29" s="8"/>
      <c r="G29" s="8"/>
      <c r="H29" s="8"/>
      <c r="I29" s="8"/>
      <c r="J29" s="8"/>
      <c r="K29" s="8"/>
      <c r="L29" s="8"/>
      <c r="M29" s="8"/>
      <c r="N29" s="8"/>
      <c r="O29" s="8">
        <f>SUM(O28+O24+O22+O17+O15+O10)</f>
        <v>16500000</v>
      </c>
    </row>
    <row r="30" spans="1: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</sheetData>
  <mergeCells count="16">
    <mergeCell ref="A28:E28"/>
    <mergeCell ref="A29:E29"/>
    <mergeCell ref="A23:O23"/>
    <mergeCell ref="A25:O25"/>
    <mergeCell ref="A5:O5"/>
    <mergeCell ref="A11:O11"/>
    <mergeCell ref="A16:O16"/>
    <mergeCell ref="A15:E15"/>
    <mergeCell ref="A18:O18"/>
    <mergeCell ref="A22:E22"/>
    <mergeCell ref="L1:O1"/>
    <mergeCell ref="L2:O2"/>
    <mergeCell ref="L3:O3"/>
    <mergeCell ref="A3:K3"/>
    <mergeCell ref="A10:E10"/>
    <mergeCell ref="A7:O7"/>
  </mergeCells>
  <pageMargins left="0.25" right="0.25" top="0.75" bottom="0.75" header="0.3" footer="0.3"/>
  <pageSetup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A4" sqref="A4"/>
    </sheetView>
  </sheetViews>
  <sheetFormatPr defaultRowHeight="15"/>
  <cols>
    <col min="1" max="1" width="3.28515625" customWidth="1"/>
    <col min="2" max="2" width="19.5703125" customWidth="1"/>
    <col min="3" max="3" width="12.140625" customWidth="1"/>
    <col min="4" max="4" width="7.42578125" bestFit="1" customWidth="1"/>
    <col min="5" max="5" width="8.42578125" customWidth="1"/>
    <col min="7" max="7" width="12.140625" customWidth="1"/>
    <col min="8" max="8" width="13.7109375" customWidth="1"/>
    <col min="10" max="10" width="10.42578125" customWidth="1"/>
    <col min="11" max="11" width="13.5703125" customWidth="1"/>
  </cols>
  <sheetData>
    <row r="1" spans="1:11" ht="15" customHeight="1">
      <c r="A1" s="3"/>
      <c r="B1" s="3"/>
      <c r="C1" s="3"/>
      <c r="D1" s="3"/>
      <c r="E1" s="3"/>
      <c r="F1" s="3"/>
      <c r="G1" s="3"/>
      <c r="H1" s="77" t="s">
        <v>17</v>
      </c>
      <c r="I1" s="77"/>
      <c r="J1" s="77"/>
      <c r="K1" s="77"/>
    </row>
    <row r="2" spans="1:11" ht="15" customHeight="1">
      <c r="A2" s="3"/>
      <c r="B2" s="3"/>
      <c r="C2" s="3"/>
      <c r="D2" s="3"/>
      <c r="E2" s="3"/>
      <c r="F2" s="3"/>
      <c r="G2" s="3"/>
      <c r="H2" s="77" t="s">
        <v>264</v>
      </c>
      <c r="I2" s="77"/>
      <c r="J2" s="77"/>
      <c r="K2" s="77"/>
    </row>
    <row r="3" spans="1:11" ht="15" customHeight="1">
      <c r="A3" s="79" t="s">
        <v>300</v>
      </c>
      <c r="B3" s="79"/>
      <c r="C3" s="79"/>
      <c r="D3" s="79"/>
      <c r="E3" s="79"/>
      <c r="F3" s="79"/>
      <c r="G3" s="79"/>
      <c r="H3" s="80" t="s">
        <v>69</v>
      </c>
      <c r="I3" s="80"/>
      <c r="J3" s="80"/>
      <c r="K3" s="80"/>
    </row>
    <row r="4" spans="1:11" ht="25.5">
      <c r="A4" s="4" t="s">
        <v>0</v>
      </c>
      <c r="B4" s="5" t="s">
        <v>1</v>
      </c>
      <c r="C4" s="5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5" t="s">
        <v>7</v>
      </c>
      <c r="I4" s="5" t="s">
        <v>8</v>
      </c>
      <c r="J4" s="4" t="s">
        <v>9</v>
      </c>
      <c r="K4" s="5" t="s">
        <v>10</v>
      </c>
    </row>
    <row r="5" spans="1:11">
      <c r="A5" s="82" t="s">
        <v>70</v>
      </c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>
      <c r="A6" s="6">
        <v>1</v>
      </c>
      <c r="B6" s="6" t="s">
        <v>71</v>
      </c>
      <c r="C6" s="6">
        <v>2004</v>
      </c>
      <c r="D6" s="6"/>
      <c r="E6" s="6"/>
      <c r="F6" s="6"/>
      <c r="G6" s="6">
        <v>1115550</v>
      </c>
      <c r="H6" s="6">
        <v>943700</v>
      </c>
      <c r="I6" s="6"/>
      <c r="J6" s="6">
        <f>SUM(G6-H6)</f>
        <v>171850</v>
      </c>
      <c r="K6" s="6" t="s">
        <v>72</v>
      </c>
    </row>
    <row r="7" spans="1:11">
      <c r="A7" s="74" t="s">
        <v>73</v>
      </c>
      <c r="B7" s="75"/>
      <c r="C7" s="75"/>
      <c r="D7" s="75"/>
      <c r="E7" s="75"/>
      <c r="F7" s="75"/>
      <c r="G7" s="75"/>
      <c r="H7" s="75"/>
      <c r="I7" s="75"/>
      <c r="J7" s="75"/>
      <c r="K7" s="76"/>
    </row>
    <row r="8" spans="1:11">
      <c r="A8" s="6">
        <v>2</v>
      </c>
      <c r="B8" s="6" t="s">
        <v>74</v>
      </c>
      <c r="C8" s="6">
        <v>1974</v>
      </c>
      <c r="D8" s="6"/>
      <c r="E8" s="6"/>
      <c r="F8" s="6"/>
      <c r="G8" s="6">
        <v>44800</v>
      </c>
      <c r="H8" s="6">
        <v>44800</v>
      </c>
      <c r="I8" s="6"/>
      <c r="J8" s="6">
        <v>0</v>
      </c>
      <c r="K8" s="6" t="s">
        <v>72</v>
      </c>
    </row>
    <row r="9" spans="1:11">
      <c r="A9" s="74" t="s">
        <v>262</v>
      </c>
      <c r="B9" s="75"/>
      <c r="C9" s="75"/>
      <c r="D9" s="75"/>
      <c r="E9" s="75"/>
      <c r="F9" s="75"/>
      <c r="G9" s="75"/>
      <c r="H9" s="75"/>
      <c r="I9" s="75"/>
      <c r="J9" s="75"/>
      <c r="K9" s="76"/>
    </row>
    <row r="10" spans="1:11" s="61" customFormat="1" ht="12.75">
      <c r="A10" s="6">
        <v>3</v>
      </c>
      <c r="B10" s="6" t="s">
        <v>263</v>
      </c>
      <c r="C10" s="6">
        <v>1994</v>
      </c>
      <c r="D10" s="6">
        <v>13.8</v>
      </c>
      <c r="E10" s="6" t="s">
        <v>14</v>
      </c>
      <c r="F10" s="6">
        <v>278.29899999999998</v>
      </c>
      <c r="G10" s="6">
        <v>3840528</v>
      </c>
      <c r="H10" s="6">
        <v>768105</v>
      </c>
      <c r="I10" s="6"/>
      <c r="J10" s="6">
        <v>3072422</v>
      </c>
      <c r="K10" s="6" t="s">
        <v>72</v>
      </c>
    </row>
    <row r="11" spans="1:11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</row>
    <row r="12" spans="1:1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</row>
    <row r="13" spans="1:11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</row>
    <row r="14" spans="1:11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</row>
  </sheetData>
  <mergeCells count="7">
    <mergeCell ref="A9:K9"/>
    <mergeCell ref="A5:K5"/>
    <mergeCell ref="A7:K7"/>
    <mergeCell ref="H1:K1"/>
    <mergeCell ref="H2:K2"/>
    <mergeCell ref="H3:K3"/>
    <mergeCell ref="A3:G3"/>
  </mergeCells>
  <pageMargins left="0.7" right="0.7" top="0.75" bottom="0.75" header="0.3" footer="0.3"/>
  <pageSetup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15"/>
  <sheetViews>
    <sheetView topLeftCell="A163" workbookViewId="0">
      <selection activeCell="A4" sqref="A4"/>
    </sheetView>
  </sheetViews>
  <sheetFormatPr defaultRowHeight="15"/>
  <cols>
    <col min="1" max="1" width="3" bestFit="1" customWidth="1"/>
    <col min="2" max="2" width="22.140625" customWidth="1"/>
    <col min="3" max="3" width="10.28515625" customWidth="1"/>
    <col min="4" max="4" width="8" customWidth="1"/>
    <col min="6" max="6" width="6.85546875" customWidth="1"/>
    <col min="7" max="7" width="12.5703125" customWidth="1"/>
    <col min="8" max="8" width="12.28515625" customWidth="1"/>
    <col min="9" max="9" width="14.7109375" customWidth="1"/>
    <col min="10" max="10" width="11.85546875" customWidth="1"/>
    <col min="11" max="11" width="10.140625" customWidth="1"/>
  </cols>
  <sheetData>
    <row r="1" spans="1:11">
      <c r="H1" s="77" t="s">
        <v>86</v>
      </c>
      <c r="I1" s="77"/>
      <c r="J1" s="77"/>
      <c r="K1" s="77"/>
    </row>
    <row r="2" spans="1:11">
      <c r="H2" s="77" t="s">
        <v>266</v>
      </c>
      <c r="I2" s="77"/>
      <c r="J2" s="77"/>
      <c r="K2" s="77"/>
    </row>
    <row r="3" spans="1:11">
      <c r="A3" s="97" t="s">
        <v>296</v>
      </c>
      <c r="B3" s="97"/>
      <c r="C3" s="97"/>
      <c r="D3" s="97"/>
      <c r="E3" s="97"/>
      <c r="F3" s="97"/>
      <c r="G3" s="97"/>
      <c r="H3" s="80" t="s">
        <v>268</v>
      </c>
      <c r="I3" s="80"/>
      <c r="J3" s="80"/>
      <c r="K3" s="80"/>
    </row>
    <row r="4" spans="1:11" ht="38.25">
      <c r="A4" s="19" t="s">
        <v>0</v>
      </c>
      <c r="B4" s="16" t="s">
        <v>77</v>
      </c>
      <c r="C4" s="16" t="s">
        <v>2</v>
      </c>
      <c r="D4" s="16" t="s">
        <v>23</v>
      </c>
      <c r="E4" s="19" t="s">
        <v>48</v>
      </c>
      <c r="F4" s="16" t="s">
        <v>78</v>
      </c>
      <c r="G4" s="20" t="s">
        <v>79</v>
      </c>
      <c r="H4" s="20" t="s">
        <v>80</v>
      </c>
      <c r="I4" s="16" t="s">
        <v>81</v>
      </c>
      <c r="J4" s="16" t="s">
        <v>29</v>
      </c>
      <c r="K4" s="16" t="s">
        <v>30</v>
      </c>
    </row>
    <row r="5" spans="1:11" s="10" customFormat="1">
      <c r="A5" s="74" t="s">
        <v>88</v>
      </c>
      <c r="B5" s="75"/>
      <c r="C5" s="75"/>
      <c r="D5" s="75"/>
      <c r="E5" s="75"/>
      <c r="F5" s="75"/>
      <c r="G5" s="75"/>
      <c r="H5" s="75"/>
      <c r="I5" s="75"/>
      <c r="J5" s="75"/>
      <c r="K5" s="76"/>
    </row>
    <row r="6" spans="1:11">
      <c r="A6" s="22">
        <v>1</v>
      </c>
      <c r="B6" s="22" t="s">
        <v>89</v>
      </c>
      <c r="C6" s="22">
        <v>1998</v>
      </c>
      <c r="D6" s="22"/>
      <c r="E6" s="22"/>
      <c r="F6" s="22">
        <v>2</v>
      </c>
      <c r="G6" s="22">
        <v>4500</v>
      </c>
      <c r="H6" s="22">
        <v>9000</v>
      </c>
      <c r="I6" s="22">
        <v>9000</v>
      </c>
      <c r="J6" s="22">
        <v>0</v>
      </c>
      <c r="K6" s="22" t="s">
        <v>82</v>
      </c>
    </row>
    <row r="7" spans="1:11">
      <c r="A7" s="22">
        <v>2</v>
      </c>
      <c r="B7" s="22" t="s">
        <v>90</v>
      </c>
      <c r="C7" s="22">
        <v>2008</v>
      </c>
      <c r="D7" s="22" t="s">
        <v>91</v>
      </c>
      <c r="E7" s="22"/>
      <c r="F7" s="22">
        <v>1</v>
      </c>
      <c r="G7" s="22">
        <v>123000</v>
      </c>
      <c r="H7" s="22">
        <v>123000</v>
      </c>
      <c r="I7" s="22">
        <v>123000</v>
      </c>
      <c r="J7" s="22">
        <v>0</v>
      </c>
      <c r="K7" s="22" t="s">
        <v>82</v>
      </c>
    </row>
    <row r="8" spans="1:11">
      <c r="A8" s="22">
        <v>3</v>
      </c>
      <c r="B8" s="22" t="s">
        <v>92</v>
      </c>
      <c r="C8" s="22">
        <v>1988</v>
      </c>
      <c r="D8" s="22"/>
      <c r="E8" s="22"/>
      <c r="F8" s="22">
        <v>1</v>
      </c>
      <c r="G8" s="22">
        <v>1500</v>
      </c>
      <c r="H8" s="22">
        <v>1500</v>
      </c>
      <c r="I8" s="22">
        <v>1500</v>
      </c>
      <c r="J8" s="22">
        <v>0</v>
      </c>
      <c r="K8" s="22" t="s">
        <v>82</v>
      </c>
    </row>
    <row r="9" spans="1:11">
      <c r="A9" s="22">
        <v>4</v>
      </c>
      <c r="B9" s="22" t="s">
        <v>93</v>
      </c>
      <c r="C9" s="22">
        <v>1969</v>
      </c>
      <c r="D9" s="22"/>
      <c r="E9" s="22"/>
      <c r="F9" s="22">
        <v>1</v>
      </c>
      <c r="G9" s="22">
        <v>125000</v>
      </c>
      <c r="H9" s="22">
        <v>125000</v>
      </c>
      <c r="I9" s="22">
        <v>125000</v>
      </c>
      <c r="J9" s="22">
        <v>0</v>
      </c>
      <c r="K9" s="22" t="s">
        <v>82</v>
      </c>
    </row>
    <row r="10" spans="1:11">
      <c r="A10" s="22">
        <v>5</v>
      </c>
      <c r="B10" s="22" t="s">
        <v>94</v>
      </c>
      <c r="C10" s="22">
        <v>2006</v>
      </c>
      <c r="D10" s="22"/>
      <c r="E10" s="22"/>
      <c r="F10" s="22">
        <v>1</v>
      </c>
      <c r="G10" s="22">
        <v>73900</v>
      </c>
      <c r="H10" s="22">
        <v>73900</v>
      </c>
      <c r="I10" s="22">
        <v>73900</v>
      </c>
      <c r="J10" s="22">
        <v>0</v>
      </c>
      <c r="K10" s="22" t="s">
        <v>82</v>
      </c>
    </row>
    <row r="11" spans="1:11">
      <c r="A11" s="22">
        <v>6</v>
      </c>
      <c r="B11" s="22" t="s">
        <v>95</v>
      </c>
      <c r="C11" s="22">
        <v>1970</v>
      </c>
      <c r="D11" s="22"/>
      <c r="E11" s="22"/>
      <c r="F11" s="22">
        <v>1</v>
      </c>
      <c r="G11" s="22">
        <v>40000</v>
      </c>
      <c r="H11" s="22">
        <v>40000</v>
      </c>
      <c r="I11" s="22">
        <v>40000</v>
      </c>
      <c r="J11" s="22">
        <v>0</v>
      </c>
      <c r="K11" s="22" t="s">
        <v>82</v>
      </c>
    </row>
    <row r="12" spans="1:11" ht="39">
      <c r="A12" s="22">
        <v>7</v>
      </c>
      <c r="B12" s="11" t="s">
        <v>96</v>
      </c>
      <c r="C12" s="22">
        <v>2008</v>
      </c>
      <c r="D12" s="22"/>
      <c r="E12" s="22"/>
      <c r="F12" s="22">
        <v>1</v>
      </c>
      <c r="G12" s="22">
        <v>1840200</v>
      </c>
      <c r="H12" s="22">
        <v>1840200</v>
      </c>
      <c r="I12" s="22">
        <v>1840200</v>
      </c>
      <c r="J12" s="22">
        <v>0</v>
      </c>
      <c r="K12" s="22" t="s">
        <v>82</v>
      </c>
    </row>
    <row r="13" spans="1:11">
      <c r="A13" s="22">
        <v>8</v>
      </c>
      <c r="B13" s="22" t="s">
        <v>97</v>
      </c>
      <c r="C13" s="22">
        <v>1998</v>
      </c>
      <c r="D13" s="22"/>
      <c r="E13" s="22"/>
      <c r="F13" s="22">
        <v>4</v>
      </c>
      <c r="G13" s="22">
        <v>5130</v>
      </c>
      <c r="H13" s="22">
        <v>20520</v>
      </c>
      <c r="I13" s="22">
        <v>20520</v>
      </c>
      <c r="J13" s="22">
        <v>0</v>
      </c>
      <c r="K13" s="22" t="s">
        <v>82</v>
      </c>
    </row>
    <row r="14" spans="1:11">
      <c r="A14" s="22">
        <v>9</v>
      </c>
      <c r="B14" s="22" t="s">
        <v>98</v>
      </c>
      <c r="C14" s="22">
        <v>1998</v>
      </c>
      <c r="D14" s="22"/>
      <c r="E14" s="22"/>
      <c r="F14" s="22">
        <v>1</v>
      </c>
      <c r="G14" s="22">
        <v>100000</v>
      </c>
      <c r="H14" s="22">
        <v>100000</v>
      </c>
      <c r="I14" s="22">
        <v>100000</v>
      </c>
      <c r="J14" s="22">
        <v>0</v>
      </c>
      <c r="K14" s="22" t="s">
        <v>82</v>
      </c>
    </row>
    <row r="15" spans="1:11">
      <c r="A15" s="22">
        <v>10</v>
      </c>
      <c r="B15" s="22" t="s">
        <v>99</v>
      </c>
      <c r="C15" s="22">
        <v>1998</v>
      </c>
      <c r="D15" s="22"/>
      <c r="E15" s="22"/>
      <c r="F15" s="22">
        <v>1</v>
      </c>
      <c r="G15" s="22">
        <v>20000</v>
      </c>
      <c r="H15" s="22">
        <v>20000</v>
      </c>
      <c r="I15" s="22">
        <v>20000</v>
      </c>
      <c r="J15" s="22">
        <v>0</v>
      </c>
      <c r="K15" s="22" t="s">
        <v>82</v>
      </c>
    </row>
    <row r="16" spans="1:11">
      <c r="A16" s="22">
        <v>11</v>
      </c>
      <c r="B16" s="22" t="s">
        <v>100</v>
      </c>
      <c r="C16" s="22">
        <v>1998</v>
      </c>
      <c r="D16" s="22"/>
      <c r="E16" s="22"/>
      <c r="F16" s="22">
        <v>1</v>
      </c>
      <c r="G16" s="22">
        <v>80000</v>
      </c>
      <c r="H16" s="22">
        <v>80000</v>
      </c>
      <c r="I16" s="22">
        <v>80000</v>
      </c>
      <c r="J16" s="22">
        <v>0</v>
      </c>
      <c r="K16" s="22" t="s">
        <v>82</v>
      </c>
    </row>
    <row r="17" spans="1:11">
      <c r="A17" s="22">
        <v>12</v>
      </c>
      <c r="B17" s="22" t="s">
        <v>101</v>
      </c>
      <c r="C17" s="22">
        <v>1998</v>
      </c>
      <c r="D17" s="22"/>
      <c r="E17" s="22"/>
      <c r="F17" s="22">
        <v>1</v>
      </c>
      <c r="G17" s="22">
        <v>160000</v>
      </c>
      <c r="H17" s="22">
        <v>160000</v>
      </c>
      <c r="I17" s="22">
        <v>160000</v>
      </c>
      <c r="J17" s="22">
        <v>0</v>
      </c>
      <c r="K17" s="22" t="s">
        <v>82</v>
      </c>
    </row>
    <row r="18" spans="1:11">
      <c r="A18" s="22">
        <v>13</v>
      </c>
      <c r="B18" s="22" t="s">
        <v>102</v>
      </c>
      <c r="C18" s="22">
        <v>1998</v>
      </c>
      <c r="D18" s="22"/>
      <c r="E18" s="22"/>
      <c r="F18" s="22">
        <v>1</v>
      </c>
      <c r="G18" s="22">
        <v>80000</v>
      </c>
      <c r="H18" s="22">
        <v>80000</v>
      </c>
      <c r="I18" s="22">
        <v>80000</v>
      </c>
      <c r="J18" s="22">
        <v>0</v>
      </c>
      <c r="K18" s="22" t="s">
        <v>82</v>
      </c>
    </row>
    <row r="19" spans="1:11">
      <c r="A19" s="22">
        <v>14</v>
      </c>
      <c r="B19" s="22" t="s">
        <v>103</v>
      </c>
      <c r="C19" s="22">
        <v>1998</v>
      </c>
      <c r="D19" s="22"/>
      <c r="E19" s="22"/>
      <c r="F19" s="22">
        <v>1</v>
      </c>
      <c r="G19" s="22">
        <v>40000</v>
      </c>
      <c r="H19" s="22">
        <v>40000</v>
      </c>
      <c r="I19" s="22">
        <v>40000</v>
      </c>
      <c r="J19" s="22">
        <v>0</v>
      </c>
      <c r="K19" s="22" t="s">
        <v>82</v>
      </c>
    </row>
    <row r="20" spans="1:11">
      <c r="A20" s="22">
        <v>15</v>
      </c>
      <c r="B20" s="22" t="s">
        <v>104</v>
      </c>
      <c r="C20" s="22">
        <v>1998</v>
      </c>
      <c r="D20" s="22"/>
      <c r="E20" s="22"/>
      <c r="F20" s="22">
        <v>1</v>
      </c>
      <c r="G20" s="22">
        <v>10000</v>
      </c>
      <c r="H20" s="22">
        <v>10000</v>
      </c>
      <c r="I20" s="22">
        <v>10000</v>
      </c>
      <c r="J20" s="22">
        <v>0</v>
      </c>
      <c r="K20" s="22" t="s">
        <v>82</v>
      </c>
    </row>
    <row r="21" spans="1:11">
      <c r="A21" s="22">
        <v>16</v>
      </c>
      <c r="B21" s="22" t="s">
        <v>105</v>
      </c>
      <c r="C21" s="22">
        <v>1998</v>
      </c>
      <c r="D21" s="22"/>
      <c r="E21" s="22"/>
      <c r="F21" s="22">
        <v>5</v>
      </c>
      <c r="G21" s="22">
        <v>1500</v>
      </c>
      <c r="H21" s="22">
        <v>7500</v>
      </c>
      <c r="I21" s="22">
        <v>7500</v>
      </c>
      <c r="J21" s="22">
        <v>0</v>
      </c>
      <c r="K21" s="22" t="s">
        <v>82</v>
      </c>
    </row>
    <row r="22" spans="1:11">
      <c r="A22" s="22">
        <v>17</v>
      </c>
      <c r="B22" s="22" t="s">
        <v>89</v>
      </c>
      <c r="C22" s="22">
        <v>1982</v>
      </c>
      <c r="D22" s="22"/>
      <c r="E22" s="22"/>
      <c r="F22" s="22">
        <v>1</v>
      </c>
      <c r="G22" s="22">
        <v>4500</v>
      </c>
      <c r="H22" s="22">
        <v>4500</v>
      </c>
      <c r="I22" s="22">
        <v>4500</v>
      </c>
      <c r="J22" s="22">
        <v>0</v>
      </c>
      <c r="K22" s="22" t="s">
        <v>82</v>
      </c>
    </row>
    <row r="23" spans="1:11">
      <c r="A23" s="22">
        <v>18</v>
      </c>
      <c r="B23" s="22" t="s">
        <v>106</v>
      </c>
      <c r="C23" s="22">
        <v>2010</v>
      </c>
      <c r="D23" s="22"/>
      <c r="E23" s="22"/>
      <c r="F23" s="22">
        <v>6</v>
      </c>
      <c r="G23" s="22">
        <v>8000</v>
      </c>
      <c r="H23" s="22">
        <v>48000</v>
      </c>
      <c r="I23" s="22">
        <v>48000</v>
      </c>
      <c r="J23" s="22">
        <v>0</v>
      </c>
      <c r="K23" s="22" t="s">
        <v>82</v>
      </c>
    </row>
    <row r="24" spans="1:11">
      <c r="A24" s="22">
        <v>19</v>
      </c>
      <c r="B24" s="22" t="s">
        <v>107</v>
      </c>
      <c r="C24" s="22">
        <v>1982</v>
      </c>
      <c r="D24" s="22"/>
      <c r="E24" s="22"/>
      <c r="F24" s="22">
        <v>1</v>
      </c>
      <c r="G24" s="22">
        <v>1500</v>
      </c>
      <c r="H24" s="22">
        <v>1500</v>
      </c>
      <c r="I24" s="22">
        <v>1500</v>
      </c>
      <c r="J24" s="22">
        <v>0</v>
      </c>
      <c r="K24" s="22" t="s">
        <v>82</v>
      </c>
    </row>
    <row r="25" spans="1:11">
      <c r="A25" s="22">
        <v>20</v>
      </c>
      <c r="B25" s="22" t="s">
        <v>108</v>
      </c>
      <c r="C25" s="22">
        <v>2011</v>
      </c>
      <c r="D25" s="22"/>
      <c r="E25" s="22"/>
      <c r="F25" s="22">
        <v>5</v>
      </c>
      <c r="G25" s="22">
        <v>40000</v>
      </c>
      <c r="H25" s="22">
        <v>200000</v>
      </c>
      <c r="I25" s="22">
        <v>200000</v>
      </c>
      <c r="J25" s="22">
        <v>0</v>
      </c>
      <c r="K25" s="22" t="s">
        <v>82</v>
      </c>
    </row>
    <row r="26" spans="1:11">
      <c r="A26" s="74" t="s">
        <v>85</v>
      </c>
      <c r="B26" s="75"/>
      <c r="C26" s="75"/>
      <c r="D26" s="76"/>
      <c r="E26" s="21"/>
      <c r="F26" s="21">
        <f>SUM(F6:F25)</f>
        <v>37</v>
      </c>
      <c r="G26" s="21">
        <f>SUM(G6:G25)</f>
        <v>2758730</v>
      </c>
      <c r="H26" s="21">
        <f>SUM(H6:H25)</f>
        <v>2984620</v>
      </c>
      <c r="I26" s="21">
        <f>SUM(I6:I25)</f>
        <v>2984620</v>
      </c>
      <c r="J26" s="21">
        <f>SUM(J6:J25)</f>
        <v>0</v>
      </c>
      <c r="K26" s="21"/>
    </row>
    <row r="27" spans="1:11">
      <c r="A27" s="86" t="s">
        <v>241</v>
      </c>
      <c r="B27" s="87"/>
      <c r="C27" s="87"/>
      <c r="D27" s="87"/>
      <c r="E27" s="87"/>
      <c r="F27" s="87"/>
      <c r="G27" s="87"/>
      <c r="H27" s="87"/>
      <c r="I27" s="87"/>
      <c r="J27" s="87"/>
      <c r="K27" s="88"/>
    </row>
    <row r="28" spans="1:11">
      <c r="A28" s="14">
        <v>1</v>
      </c>
      <c r="B28" s="17" t="s">
        <v>109</v>
      </c>
      <c r="C28" s="23">
        <v>28856</v>
      </c>
      <c r="D28" s="14"/>
      <c r="E28" s="14" t="s">
        <v>110</v>
      </c>
      <c r="F28" s="17">
        <v>1</v>
      </c>
      <c r="G28" s="24">
        <v>3745</v>
      </c>
      <c r="H28" s="25">
        <f t="shared" ref="H28:H79" si="0">+F28*G28</f>
        <v>3745</v>
      </c>
      <c r="I28" s="25">
        <v>0</v>
      </c>
      <c r="J28" s="25">
        <f t="shared" ref="J28:J79" si="1">+H28-I28</f>
        <v>3745</v>
      </c>
      <c r="K28" s="14" t="s">
        <v>82</v>
      </c>
    </row>
    <row r="29" spans="1:11">
      <c r="A29" s="14">
        <v>2</v>
      </c>
      <c r="B29" s="17" t="s">
        <v>111</v>
      </c>
      <c r="C29" s="23">
        <v>30317</v>
      </c>
      <c r="D29" s="14"/>
      <c r="E29" s="14" t="s">
        <v>110</v>
      </c>
      <c r="F29" s="17">
        <v>1</v>
      </c>
      <c r="G29" s="24">
        <v>24964</v>
      </c>
      <c r="H29" s="25">
        <f t="shared" si="0"/>
        <v>24964</v>
      </c>
      <c r="I29" s="25">
        <v>0</v>
      </c>
      <c r="J29" s="25">
        <f t="shared" si="1"/>
        <v>24964</v>
      </c>
      <c r="K29" s="14" t="s">
        <v>82</v>
      </c>
    </row>
    <row r="30" spans="1:11">
      <c r="A30" s="14">
        <v>3</v>
      </c>
      <c r="B30" s="17" t="s">
        <v>112</v>
      </c>
      <c r="C30" s="23">
        <v>30317</v>
      </c>
      <c r="D30" s="14"/>
      <c r="E30" s="14" t="s">
        <v>110</v>
      </c>
      <c r="F30" s="17">
        <v>1</v>
      </c>
      <c r="G30" s="24">
        <v>102353</v>
      </c>
      <c r="H30" s="25">
        <f t="shared" si="0"/>
        <v>102353</v>
      </c>
      <c r="I30" s="25">
        <v>0</v>
      </c>
      <c r="J30" s="25">
        <f t="shared" si="1"/>
        <v>102353</v>
      </c>
      <c r="K30" s="14" t="s">
        <v>82</v>
      </c>
    </row>
    <row r="31" spans="1:11">
      <c r="A31" s="14">
        <v>4</v>
      </c>
      <c r="B31" s="17" t="s">
        <v>113</v>
      </c>
      <c r="C31" s="23">
        <v>30317</v>
      </c>
      <c r="D31" s="14"/>
      <c r="E31" s="14" t="s">
        <v>110</v>
      </c>
      <c r="F31" s="17">
        <v>1</v>
      </c>
      <c r="G31" s="24">
        <v>240488</v>
      </c>
      <c r="H31" s="25">
        <f t="shared" si="0"/>
        <v>240488</v>
      </c>
      <c r="I31" s="25">
        <v>0</v>
      </c>
      <c r="J31" s="25">
        <f t="shared" si="1"/>
        <v>240488</v>
      </c>
      <c r="K31" s="14" t="s">
        <v>82</v>
      </c>
    </row>
    <row r="32" spans="1:11">
      <c r="A32" s="14">
        <v>5</v>
      </c>
      <c r="B32" s="17" t="s">
        <v>114</v>
      </c>
      <c r="C32" s="23">
        <v>30317</v>
      </c>
      <c r="D32" s="14"/>
      <c r="E32" s="14" t="s">
        <v>110</v>
      </c>
      <c r="F32" s="17">
        <v>1</v>
      </c>
      <c r="G32" s="24">
        <v>479385</v>
      </c>
      <c r="H32" s="25">
        <f t="shared" si="0"/>
        <v>479385</v>
      </c>
      <c r="I32" s="25">
        <v>0</v>
      </c>
      <c r="J32" s="25">
        <f t="shared" si="1"/>
        <v>479385</v>
      </c>
      <c r="K32" s="14" t="s">
        <v>82</v>
      </c>
    </row>
    <row r="33" spans="1:11">
      <c r="A33" s="14">
        <v>6</v>
      </c>
      <c r="B33" s="17" t="s">
        <v>115</v>
      </c>
      <c r="C33" s="23">
        <v>31048</v>
      </c>
      <c r="D33" s="14"/>
      <c r="E33" s="14" t="s">
        <v>110</v>
      </c>
      <c r="F33" s="17">
        <v>1</v>
      </c>
      <c r="G33" s="24">
        <v>110259</v>
      </c>
      <c r="H33" s="25">
        <f t="shared" si="0"/>
        <v>110259</v>
      </c>
      <c r="I33" s="25">
        <v>0</v>
      </c>
      <c r="J33" s="25">
        <f t="shared" si="1"/>
        <v>110259</v>
      </c>
      <c r="K33" s="14" t="s">
        <v>82</v>
      </c>
    </row>
    <row r="34" spans="1:11">
      <c r="A34" s="14">
        <v>7</v>
      </c>
      <c r="B34" s="17" t="s">
        <v>116</v>
      </c>
      <c r="C34" s="23">
        <v>31413</v>
      </c>
      <c r="D34" s="14"/>
      <c r="E34" s="14" t="s">
        <v>110</v>
      </c>
      <c r="F34" s="17">
        <v>1</v>
      </c>
      <c r="G34" s="24">
        <v>173917</v>
      </c>
      <c r="H34" s="25">
        <f t="shared" si="0"/>
        <v>173917</v>
      </c>
      <c r="I34" s="25">
        <v>0</v>
      </c>
      <c r="J34" s="25">
        <f t="shared" si="1"/>
        <v>173917</v>
      </c>
      <c r="K34" s="14" t="s">
        <v>82</v>
      </c>
    </row>
    <row r="35" spans="1:11" ht="25.5">
      <c r="A35" s="14">
        <v>8</v>
      </c>
      <c r="B35" s="17" t="s">
        <v>117</v>
      </c>
      <c r="C35" s="23">
        <v>31413</v>
      </c>
      <c r="D35" s="14"/>
      <c r="E35" s="14" t="s">
        <v>110</v>
      </c>
      <c r="F35" s="17">
        <v>1</v>
      </c>
      <c r="G35" s="24">
        <v>359358</v>
      </c>
      <c r="H35" s="25">
        <f t="shared" si="0"/>
        <v>359358</v>
      </c>
      <c r="I35" s="25">
        <v>0</v>
      </c>
      <c r="J35" s="25">
        <f t="shared" si="1"/>
        <v>359358</v>
      </c>
      <c r="K35" s="14" t="s">
        <v>82</v>
      </c>
    </row>
    <row r="36" spans="1:11">
      <c r="A36" s="14">
        <v>9</v>
      </c>
      <c r="B36" s="17" t="s">
        <v>116</v>
      </c>
      <c r="C36" s="23">
        <v>32143</v>
      </c>
      <c r="D36" s="14"/>
      <c r="E36" s="14" t="s">
        <v>110</v>
      </c>
      <c r="F36" s="17">
        <v>1</v>
      </c>
      <c r="G36" s="24">
        <v>209283</v>
      </c>
      <c r="H36" s="25">
        <f t="shared" si="0"/>
        <v>209283</v>
      </c>
      <c r="I36" s="25">
        <v>0</v>
      </c>
      <c r="J36" s="25">
        <f t="shared" si="1"/>
        <v>209283</v>
      </c>
      <c r="K36" s="14" t="s">
        <v>82</v>
      </c>
    </row>
    <row r="37" spans="1:11" s="3" customFormat="1" ht="12.75">
      <c r="A37" s="14">
        <v>10</v>
      </c>
      <c r="B37" s="17" t="s">
        <v>118</v>
      </c>
      <c r="C37" s="23">
        <v>32509</v>
      </c>
      <c r="D37" s="14"/>
      <c r="E37" s="14" t="s">
        <v>110</v>
      </c>
      <c r="F37" s="17">
        <v>1</v>
      </c>
      <c r="G37" s="24">
        <v>149966</v>
      </c>
      <c r="H37" s="25">
        <f t="shared" si="0"/>
        <v>149966</v>
      </c>
      <c r="I37" s="25">
        <v>0</v>
      </c>
      <c r="J37" s="25">
        <f t="shared" si="1"/>
        <v>149966</v>
      </c>
      <c r="K37" s="14" t="s">
        <v>82</v>
      </c>
    </row>
    <row r="38" spans="1:11">
      <c r="A38" s="14">
        <v>11</v>
      </c>
      <c r="B38" s="17" t="s">
        <v>119</v>
      </c>
      <c r="C38" s="23">
        <v>32509</v>
      </c>
      <c r="D38" s="14"/>
      <c r="E38" s="14" t="s">
        <v>110</v>
      </c>
      <c r="F38" s="17">
        <v>1</v>
      </c>
      <c r="G38" s="24">
        <v>177662</v>
      </c>
      <c r="H38" s="25">
        <f t="shared" si="0"/>
        <v>177662</v>
      </c>
      <c r="I38" s="25">
        <v>0</v>
      </c>
      <c r="J38" s="25">
        <f t="shared" si="1"/>
        <v>177662</v>
      </c>
      <c r="K38" s="14" t="s">
        <v>82</v>
      </c>
    </row>
    <row r="39" spans="1:11">
      <c r="A39" s="14">
        <v>12</v>
      </c>
      <c r="B39" s="17" t="s">
        <v>120</v>
      </c>
      <c r="C39" s="23">
        <v>34335</v>
      </c>
      <c r="D39" s="14"/>
      <c r="E39" s="14" t="s">
        <v>110</v>
      </c>
      <c r="F39" s="17">
        <v>1</v>
      </c>
      <c r="G39" s="24">
        <v>291249</v>
      </c>
      <c r="H39" s="25">
        <f t="shared" si="0"/>
        <v>291249</v>
      </c>
      <c r="I39" s="25">
        <v>0</v>
      </c>
      <c r="J39" s="25">
        <f t="shared" si="1"/>
        <v>291249</v>
      </c>
      <c r="K39" s="14" t="s">
        <v>82</v>
      </c>
    </row>
    <row r="40" spans="1:11">
      <c r="A40" s="14">
        <v>13</v>
      </c>
      <c r="B40" s="17" t="s">
        <v>121</v>
      </c>
      <c r="C40" s="23">
        <v>34700</v>
      </c>
      <c r="D40" s="14"/>
      <c r="E40" s="14" t="s">
        <v>110</v>
      </c>
      <c r="F40" s="17">
        <v>1</v>
      </c>
      <c r="G40" s="24">
        <v>1619589</v>
      </c>
      <c r="H40" s="25">
        <f t="shared" si="0"/>
        <v>1619589</v>
      </c>
      <c r="I40" s="25">
        <v>0</v>
      </c>
      <c r="J40" s="25">
        <f t="shared" si="1"/>
        <v>1619589</v>
      </c>
      <c r="K40" s="14" t="s">
        <v>82</v>
      </c>
    </row>
    <row r="41" spans="1:11">
      <c r="A41" s="14">
        <v>14</v>
      </c>
      <c r="B41" s="17" t="s">
        <v>122</v>
      </c>
      <c r="C41" s="23">
        <v>35796</v>
      </c>
      <c r="D41" s="14"/>
      <c r="E41" s="14" t="s">
        <v>110</v>
      </c>
      <c r="F41" s="17">
        <v>1</v>
      </c>
      <c r="G41" s="24">
        <v>4250800</v>
      </c>
      <c r="H41" s="25">
        <f t="shared" si="0"/>
        <v>4250800</v>
      </c>
      <c r="I41" s="25">
        <v>0</v>
      </c>
      <c r="J41" s="25">
        <f t="shared" si="1"/>
        <v>4250800</v>
      </c>
      <c r="K41" s="14" t="s">
        <v>82</v>
      </c>
    </row>
    <row r="42" spans="1:11">
      <c r="A42" s="14">
        <v>15</v>
      </c>
      <c r="B42" s="17" t="s">
        <v>123</v>
      </c>
      <c r="C42" s="23">
        <v>36892</v>
      </c>
      <c r="D42" s="14"/>
      <c r="E42" s="14" t="s">
        <v>110</v>
      </c>
      <c r="F42" s="17">
        <v>1</v>
      </c>
      <c r="G42" s="24">
        <v>107346</v>
      </c>
      <c r="H42" s="25">
        <f t="shared" si="0"/>
        <v>107346</v>
      </c>
      <c r="I42" s="25">
        <v>0</v>
      </c>
      <c r="J42" s="25">
        <f t="shared" si="1"/>
        <v>107346</v>
      </c>
      <c r="K42" s="14" t="s">
        <v>82</v>
      </c>
    </row>
    <row r="43" spans="1:11">
      <c r="A43" s="14">
        <v>16</v>
      </c>
      <c r="B43" s="17" t="s">
        <v>124</v>
      </c>
      <c r="C43" s="23">
        <v>36892</v>
      </c>
      <c r="D43" s="14"/>
      <c r="E43" s="14" t="s">
        <v>110</v>
      </c>
      <c r="F43" s="17">
        <v>1</v>
      </c>
      <c r="G43" s="24">
        <v>633150</v>
      </c>
      <c r="H43" s="25">
        <f t="shared" si="0"/>
        <v>633150</v>
      </c>
      <c r="I43" s="25">
        <v>0</v>
      </c>
      <c r="J43" s="25">
        <f t="shared" si="1"/>
        <v>633150</v>
      </c>
      <c r="K43" s="14" t="s">
        <v>82</v>
      </c>
    </row>
    <row r="44" spans="1:11">
      <c r="A44" s="14">
        <v>17</v>
      </c>
      <c r="B44" s="17" t="s">
        <v>125</v>
      </c>
      <c r="C44" s="23">
        <v>37257</v>
      </c>
      <c r="D44" s="14"/>
      <c r="E44" s="14" t="s">
        <v>110</v>
      </c>
      <c r="F44" s="17">
        <v>1</v>
      </c>
      <c r="G44" s="24">
        <v>727580</v>
      </c>
      <c r="H44" s="25">
        <f t="shared" si="0"/>
        <v>727580</v>
      </c>
      <c r="I44" s="25">
        <v>0</v>
      </c>
      <c r="J44" s="25">
        <f t="shared" si="1"/>
        <v>727580</v>
      </c>
      <c r="K44" s="14" t="s">
        <v>82</v>
      </c>
    </row>
    <row r="45" spans="1:11">
      <c r="A45" s="14">
        <v>18</v>
      </c>
      <c r="B45" s="17" t="s">
        <v>126</v>
      </c>
      <c r="C45" s="23">
        <v>37622</v>
      </c>
      <c r="D45" s="14"/>
      <c r="E45" s="14" t="s">
        <v>110</v>
      </c>
      <c r="F45" s="17">
        <v>1</v>
      </c>
      <c r="G45" s="24">
        <v>1061883</v>
      </c>
      <c r="H45" s="25">
        <f t="shared" si="0"/>
        <v>1061883</v>
      </c>
      <c r="I45" s="25">
        <v>0</v>
      </c>
      <c r="J45" s="25">
        <f t="shared" si="1"/>
        <v>1061883</v>
      </c>
      <c r="K45" s="14" t="s">
        <v>82</v>
      </c>
    </row>
    <row r="46" spans="1:11" ht="25.5">
      <c r="A46" s="14">
        <v>19</v>
      </c>
      <c r="B46" s="17" t="s">
        <v>127</v>
      </c>
      <c r="C46" s="23">
        <v>37622</v>
      </c>
      <c r="D46" s="14"/>
      <c r="E46" s="14" t="s">
        <v>110</v>
      </c>
      <c r="F46" s="17">
        <v>1</v>
      </c>
      <c r="G46" s="24">
        <v>1634603</v>
      </c>
      <c r="H46" s="25">
        <f t="shared" si="0"/>
        <v>1634603</v>
      </c>
      <c r="I46" s="25">
        <v>0</v>
      </c>
      <c r="J46" s="25">
        <f t="shared" si="1"/>
        <v>1634603</v>
      </c>
      <c r="K46" s="14" t="s">
        <v>82</v>
      </c>
    </row>
    <row r="47" spans="1:11">
      <c r="A47" s="14">
        <v>20</v>
      </c>
      <c r="B47" s="17" t="s">
        <v>122</v>
      </c>
      <c r="C47" s="23">
        <v>37622</v>
      </c>
      <c r="D47" s="14"/>
      <c r="E47" s="14" t="s">
        <v>110</v>
      </c>
      <c r="F47" s="17">
        <v>1</v>
      </c>
      <c r="G47" s="24">
        <v>2016673</v>
      </c>
      <c r="H47" s="25">
        <f t="shared" si="0"/>
        <v>2016673</v>
      </c>
      <c r="I47" s="25">
        <v>0</v>
      </c>
      <c r="J47" s="25">
        <f t="shared" si="1"/>
        <v>2016673</v>
      </c>
      <c r="K47" s="14" t="s">
        <v>82</v>
      </c>
    </row>
    <row r="48" spans="1:11">
      <c r="A48" s="14">
        <v>21</v>
      </c>
      <c r="B48" s="17" t="s">
        <v>128</v>
      </c>
      <c r="C48" s="23">
        <v>37622</v>
      </c>
      <c r="D48" s="14"/>
      <c r="E48" s="14" t="s">
        <v>110</v>
      </c>
      <c r="F48" s="17">
        <v>1</v>
      </c>
      <c r="G48" s="24">
        <v>2492802</v>
      </c>
      <c r="H48" s="25">
        <f t="shared" si="0"/>
        <v>2492802</v>
      </c>
      <c r="I48" s="25">
        <v>0</v>
      </c>
      <c r="J48" s="25">
        <f t="shared" si="1"/>
        <v>2492802</v>
      </c>
      <c r="K48" s="14" t="s">
        <v>82</v>
      </c>
    </row>
    <row r="49" spans="1:11" ht="15" customHeight="1">
      <c r="A49" s="14">
        <v>22</v>
      </c>
      <c r="B49" s="17" t="s">
        <v>129</v>
      </c>
      <c r="C49" s="23">
        <v>38353</v>
      </c>
      <c r="D49" s="14"/>
      <c r="E49" s="14" t="s">
        <v>110</v>
      </c>
      <c r="F49" s="17">
        <v>1</v>
      </c>
      <c r="G49" s="24">
        <v>1125684</v>
      </c>
      <c r="H49" s="25">
        <f t="shared" si="0"/>
        <v>1125684</v>
      </c>
      <c r="I49" s="25">
        <v>0</v>
      </c>
      <c r="J49" s="25">
        <f t="shared" si="1"/>
        <v>1125684</v>
      </c>
      <c r="K49" s="14" t="s">
        <v>82</v>
      </c>
    </row>
    <row r="50" spans="1:11" ht="25.5">
      <c r="A50" s="14">
        <v>23</v>
      </c>
      <c r="B50" s="17" t="s">
        <v>130</v>
      </c>
      <c r="C50" s="23">
        <v>38353</v>
      </c>
      <c r="D50" s="14"/>
      <c r="E50" s="14" t="s">
        <v>110</v>
      </c>
      <c r="F50" s="17">
        <v>1</v>
      </c>
      <c r="G50" s="24">
        <v>2233500</v>
      </c>
      <c r="H50" s="25">
        <f t="shared" si="0"/>
        <v>2233500</v>
      </c>
      <c r="I50" s="25">
        <v>0</v>
      </c>
      <c r="J50" s="25">
        <f t="shared" si="1"/>
        <v>2233500</v>
      </c>
      <c r="K50" s="14" t="s">
        <v>82</v>
      </c>
    </row>
    <row r="51" spans="1:11">
      <c r="A51" s="14">
        <v>24</v>
      </c>
      <c r="B51" s="17" t="s">
        <v>131</v>
      </c>
      <c r="C51" s="23">
        <v>38353</v>
      </c>
      <c r="D51" s="14"/>
      <c r="E51" s="14" t="s">
        <v>110</v>
      </c>
      <c r="F51" s="17">
        <v>1</v>
      </c>
      <c r="G51" s="24">
        <v>4637937</v>
      </c>
      <c r="H51" s="25">
        <f t="shared" si="0"/>
        <v>4637937</v>
      </c>
      <c r="I51" s="25">
        <v>0</v>
      </c>
      <c r="J51" s="25">
        <f t="shared" si="1"/>
        <v>4637937</v>
      </c>
      <c r="K51" s="14" t="s">
        <v>82</v>
      </c>
    </row>
    <row r="52" spans="1:11">
      <c r="A52" s="14">
        <v>25</v>
      </c>
      <c r="B52" s="17" t="s">
        <v>132</v>
      </c>
      <c r="C52" s="23">
        <v>38353</v>
      </c>
      <c r="D52" s="14"/>
      <c r="E52" s="14" t="s">
        <v>110</v>
      </c>
      <c r="F52" s="17">
        <v>1</v>
      </c>
      <c r="G52" s="24">
        <v>6701915</v>
      </c>
      <c r="H52" s="25">
        <f t="shared" si="0"/>
        <v>6701915</v>
      </c>
      <c r="I52" s="25">
        <v>0</v>
      </c>
      <c r="J52" s="25">
        <f t="shared" si="1"/>
        <v>6701915</v>
      </c>
      <c r="K52" s="14" t="s">
        <v>82</v>
      </c>
    </row>
    <row r="53" spans="1:11">
      <c r="A53" s="14">
        <v>26</v>
      </c>
      <c r="B53" s="17" t="s">
        <v>133</v>
      </c>
      <c r="C53" s="23">
        <v>38353</v>
      </c>
      <c r="D53" s="14"/>
      <c r="E53" s="14" t="s">
        <v>110</v>
      </c>
      <c r="F53" s="17">
        <v>1</v>
      </c>
      <c r="G53" s="24">
        <v>7288655</v>
      </c>
      <c r="H53" s="25">
        <f t="shared" si="0"/>
        <v>7288655</v>
      </c>
      <c r="I53" s="25">
        <v>0</v>
      </c>
      <c r="J53" s="25">
        <f t="shared" si="1"/>
        <v>7288655</v>
      </c>
      <c r="K53" s="14" t="s">
        <v>82</v>
      </c>
    </row>
    <row r="54" spans="1:11">
      <c r="A54" s="14">
        <v>27</v>
      </c>
      <c r="B54" s="17" t="s">
        <v>134</v>
      </c>
      <c r="C54" s="23">
        <v>38718</v>
      </c>
      <c r="D54" s="14"/>
      <c r="E54" s="14" t="s">
        <v>110</v>
      </c>
      <c r="F54" s="17">
        <v>1</v>
      </c>
      <c r="G54" s="24">
        <v>3039300</v>
      </c>
      <c r="H54" s="25">
        <f t="shared" si="0"/>
        <v>3039300</v>
      </c>
      <c r="I54" s="26">
        <v>0</v>
      </c>
      <c r="J54" s="25">
        <f>H54-I54</f>
        <v>3039300</v>
      </c>
      <c r="K54" s="14" t="s">
        <v>82</v>
      </c>
    </row>
    <row r="55" spans="1:11" ht="25.5">
      <c r="A55" s="14">
        <v>28</v>
      </c>
      <c r="B55" s="17" t="s">
        <v>135</v>
      </c>
      <c r="C55" s="23">
        <v>38718</v>
      </c>
      <c r="D55" s="14"/>
      <c r="E55" s="14" t="s">
        <v>110</v>
      </c>
      <c r="F55" s="17">
        <v>1</v>
      </c>
      <c r="G55" s="24">
        <v>5553700</v>
      </c>
      <c r="H55" s="25">
        <f t="shared" si="0"/>
        <v>5553700</v>
      </c>
      <c r="I55" s="25">
        <v>0</v>
      </c>
      <c r="J55" s="25">
        <f t="shared" si="1"/>
        <v>5553700</v>
      </c>
      <c r="K55" s="14" t="s">
        <v>82</v>
      </c>
    </row>
    <row r="56" spans="1:11">
      <c r="A56" s="14">
        <v>29</v>
      </c>
      <c r="B56" s="17" t="s">
        <v>136</v>
      </c>
      <c r="C56" s="23">
        <v>39083</v>
      </c>
      <c r="D56" s="14"/>
      <c r="E56" s="14" t="s">
        <v>110</v>
      </c>
      <c r="F56" s="17">
        <v>1</v>
      </c>
      <c r="G56" s="24">
        <v>329670</v>
      </c>
      <c r="H56" s="25">
        <f t="shared" si="0"/>
        <v>329670</v>
      </c>
      <c r="I56" s="25">
        <v>0</v>
      </c>
      <c r="J56" s="27">
        <f t="shared" si="1"/>
        <v>329670</v>
      </c>
      <c r="K56" s="14" t="s">
        <v>82</v>
      </c>
    </row>
    <row r="57" spans="1:11" ht="25.5">
      <c r="A57" s="14">
        <v>30</v>
      </c>
      <c r="B57" s="17" t="s">
        <v>137</v>
      </c>
      <c r="C57" s="23">
        <v>39083</v>
      </c>
      <c r="D57" s="14"/>
      <c r="E57" s="14" t="s">
        <v>110</v>
      </c>
      <c r="F57" s="17">
        <v>1</v>
      </c>
      <c r="G57" s="24">
        <v>329670</v>
      </c>
      <c r="H57" s="25">
        <f t="shared" si="0"/>
        <v>329670</v>
      </c>
      <c r="I57" s="25">
        <v>0</v>
      </c>
      <c r="J57" s="25">
        <f t="shared" si="1"/>
        <v>329670</v>
      </c>
      <c r="K57" s="14" t="s">
        <v>82</v>
      </c>
    </row>
    <row r="58" spans="1:11">
      <c r="A58" s="14">
        <v>31</v>
      </c>
      <c r="B58" s="17" t="s">
        <v>138</v>
      </c>
      <c r="C58" s="23">
        <v>39083</v>
      </c>
      <c r="D58" s="14"/>
      <c r="E58" s="14" t="s">
        <v>110</v>
      </c>
      <c r="F58" s="17">
        <v>1</v>
      </c>
      <c r="G58" s="24">
        <v>498290</v>
      </c>
      <c r="H58" s="25">
        <f t="shared" si="0"/>
        <v>498290</v>
      </c>
      <c r="I58" s="25">
        <v>0</v>
      </c>
      <c r="J58" s="25">
        <f t="shared" si="1"/>
        <v>498290</v>
      </c>
      <c r="K58" s="14" t="s">
        <v>82</v>
      </c>
    </row>
    <row r="59" spans="1:11" ht="25.5">
      <c r="A59" s="14">
        <v>32</v>
      </c>
      <c r="B59" s="17" t="s">
        <v>139</v>
      </c>
      <c r="C59" s="23">
        <v>39083</v>
      </c>
      <c r="D59" s="14"/>
      <c r="E59" s="14" t="s">
        <v>110</v>
      </c>
      <c r="F59" s="17">
        <v>1</v>
      </c>
      <c r="G59" s="24">
        <v>549450</v>
      </c>
      <c r="H59" s="25">
        <f t="shared" si="0"/>
        <v>549450</v>
      </c>
      <c r="I59" s="25">
        <v>0</v>
      </c>
      <c r="J59" s="25">
        <f t="shared" si="1"/>
        <v>549450</v>
      </c>
      <c r="K59" s="14" t="s">
        <v>82</v>
      </c>
    </row>
    <row r="60" spans="1:11" s="51" customFormat="1" ht="15" customHeight="1">
      <c r="A60" s="14">
        <v>33</v>
      </c>
      <c r="B60" s="17" t="s">
        <v>140</v>
      </c>
      <c r="C60" s="23">
        <v>39083</v>
      </c>
      <c r="D60" s="14"/>
      <c r="E60" s="14" t="s">
        <v>110</v>
      </c>
      <c r="F60" s="17">
        <v>1</v>
      </c>
      <c r="G60" s="24">
        <v>1301586</v>
      </c>
      <c r="H60" s="25">
        <f t="shared" si="0"/>
        <v>1301586</v>
      </c>
      <c r="I60" s="25">
        <v>0</v>
      </c>
      <c r="J60" s="25">
        <f t="shared" si="1"/>
        <v>1301586</v>
      </c>
      <c r="K60" s="14" t="s">
        <v>82</v>
      </c>
    </row>
    <row r="61" spans="1:11" ht="25.5">
      <c r="A61" s="14">
        <v>34</v>
      </c>
      <c r="B61" s="17" t="s">
        <v>141</v>
      </c>
      <c r="C61" s="23">
        <v>39083</v>
      </c>
      <c r="D61" s="14"/>
      <c r="E61" s="14" t="s">
        <v>110</v>
      </c>
      <c r="F61" s="17">
        <v>1</v>
      </c>
      <c r="G61" s="24">
        <v>1759676</v>
      </c>
      <c r="H61" s="25">
        <f t="shared" si="0"/>
        <v>1759676</v>
      </c>
      <c r="I61" s="25">
        <v>0</v>
      </c>
      <c r="J61" s="25">
        <f t="shared" si="1"/>
        <v>1759676</v>
      </c>
      <c r="K61" s="14" t="s">
        <v>82</v>
      </c>
    </row>
    <row r="62" spans="1:11">
      <c r="A62" s="14">
        <v>35</v>
      </c>
      <c r="B62" s="17" t="s">
        <v>142</v>
      </c>
      <c r="C62" s="23">
        <v>39083</v>
      </c>
      <c r="D62" s="14"/>
      <c r="E62" s="14" t="s">
        <v>110</v>
      </c>
      <c r="F62" s="17">
        <v>1</v>
      </c>
      <c r="G62" s="24">
        <v>1897773</v>
      </c>
      <c r="H62" s="25">
        <f t="shared" si="0"/>
        <v>1897773</v>
      </c>
      <c r="I62" s="25">
        <v>0</v>
      </c>
      <c r="J62" s="25">
        <f t="shared" si="1"/>
        <v>1897773</v>
      </c>
      <c r="K62" s="14" t="s">
        <v>82</v>
      </c>
    </row>
    <row r="63" spans="1:11" ht="25.5">
      <c r="A63" s="14">
        <v>36</v>
      </c>
      <c r="B63" s="17" t="s">
        <v>143</v>
      </c>
      <c r="C63" s="23">
        <v>39083</v>
      </c>
      <c r="D63" s="14"/>
      <c r="E63" s="14" t="s">
        <v>110</v>
      </c>
      <c r="F63" s="17">
        <v>1</v>
      </c>
      <c r="G63" s="24">
        <v>28008788</v>
      </c>
      <c r="H63" s="25">
        <f t="shared" si="0"/>
        <v>28008788</v>
      </c>
      <c r="I63" s="25">
        <v>0</v>
      </c>
      <c r="J63" s="25">
        <f t="shared" si="1"/>
        <v>28008788</v>
      </c>
      <c r="K63" s="14" t="s">
        <v>82</v>
      </c>
    </row>
    <row r="64" spans="1:11">
      <c r="A64" s="14">
        <v>37</v>
      </c>
      <c r="B64" s="17" t="s">
        <v>126</v>
      </c>
      <c r="C64" s="23">
        <v>39426</v>
      </c>
      <c r="D64" s="14"/>
      <c r="E64" s="14" t="s">
        <v>110</v>
      </c>
      <c r="F64" s="17">
        <v>1</v>
      </c>
      <c r="G64" s="24">
        <v>366300</v>
      </c>
      <c r="H64" s="25">
        <f t="shared" si="0"/>
        <v>366300</v>
      </c>
      <c r="I64" s="25">
        <v>0</v>
      </c>
      <c r="J64" s="25">
        <f t="shared" si="1"/>
        <v>366300</v>
      </c>
      <c r="K64" s="14" t="s">
        <v>82</v>
      </c>
    </row>
    <row r="65" spans="1:11">
      <c r="A65" s="14">
        <v>38</v>
      </c>
      <c r="B65" s="17" t="s">
        <v>144</v>
      </c>
      <c r="C65" s="23">
        <v>39426</v>
      </c>
      <c r="D65" s="14"/>
      <c r="E65" s="14" t="s">
        <v>110</v>
      </c>
      <c r="F65" s="17">
        <v>1</v>
      </c>
      <c r="G65" s="24">
        <v>1041332</v>
      </c>
      <c r="H65" s="25">
        <f t="shared" si="0"/>
        <v>1041332</v>
      </c>
      <c r="I65" s="25">
        <v>36630</v>
      </c>
      <c r="J65" s="25">
        <f t="shared" si="1"/>
        <v>1004702</v>
      </c>
      <c r="K65" s="14" t="s">
        <v>82</v>
      </c>
    </row>
    <row r="66" spans="1:11" ht="25.5">
      <c r="A66" s="14">
        <v>39</v>
      </c>
      <c r="B66" s="17" t="s">
        <v>145</v>
      </c>
      <c r="C66" s="23">
        <v>39802</v>
      </c>
      <c r="D66" s="14"/>
      <c r="E66" s="14" t="s">
        <v>110</v>
      </c>
      <c r="F66" s="17">
        <v>1</v>
      </c>
      <c r="G66" s="24">
        <v>4900000</v>
      </c>
      <c r="H66" s="25">
        <f t="shared" si="0"/>
        <v>4900000</v>
      </c>
      <c r="I66" s="25">
        <v>104133.35999999999</v>
      </c>
      <c r="J66" s="27">
        <f t="shared" si="1"/>
        <v>4795866.6399999997</v>
      </c>
      <c r="K66" s="14" t="s">
        <v>82</v>
      </c>
    </row>
    <row r="67" spans="1:11">
      <c r="A67" s="14">
        <v>40</v>
      </c>
      <c r="B67" s="17" t="s">
        <v>146</v>
      </c>
      <c r="C67" s="23">
        <v>39802</v>
      </c>
      <c r="D67" s="14"/>
      <c r="E67" s="14" t="s">
        <v>110</v>
      </c>
      <c r="F67" s="17">
        <v>1</v>
      </c>
      <c r="G67" s="24">
        <v>1855000</v>
      </c>
      <c r="H67" s="25">
        <f t="shared" si="0"/>
        <v>1855000</v>
      </c>
      <c r="I67" s="25">
        <v>0</v>
      </c>
      <c r="J67" s="25">
        <f t="shared" si="1"/>
        <v>1855000</v>
      </c>
      <c r="K67" s="14" t="s">
        <v>82</v>
      </c>
    </row>
    <row r="68" spans="1:11" ht="25.5">
      <c r="A68" s="14">
        <v>41</v>
      </c>
      <c r="B68" s="17" t="s">
        <v>147</v>
      </c>
      <c r="C68" s="23">
        <v>39802</v>
      </c>
      <c r="D68" s="14"/>
      <c r="E68" s="14" t="s">
        <v>110</v>
      </c>
      <c r="F68" s="17">
        <v>1</v>
      </c>
      <c r="G68" s="24">
        <v>1977000</v>
      </c>
      <c r="H68" s="25">
        <f t="shared" si="0"/>
        <v>1977000</v>
      </c>
      <c r="I68" s="25">
        <v>0</v>
      </c>
      <c r="J68" s="25">
        <f t="shared" si="1"/>
        <v>1977000</v>
      </c>
      <c r="K68" s="14" t="s">
        <v>82</v>
      </c>
    </row>
    <row r="69" spans="1:11" ht="25.5">
      <c r="A69" s="14">
        <v>42</v>
      </c>
      <c r="B69" s="17" t="s">
        <v>147</v>
      </c>
      <c r="C69" s="23">
        <v>39802</v>
      </c>
      <c r="D69" s="14"/>
      <c r="E69" s="14" t="s">
        <v>110</v>
      </c>
      <c r="F69" s="17">
        <v>1</v>
      </c>
      <c r="G69" s="24">
        <v>2250000</v>
      </c>
      <c r="H69" s="25">
        <f t="shared" si="0"/>
        <v>2250000</v>
      </c>
      <c r="I69" s="25">
        <v>0</v>
      </c>
      <c r="J69" s="25">
        <f t="shared" si="1"/>
        <v>2250000</v>
      </c>
      <c r="K69" s="14" t="s">
        <v>82</v>
      </c>
    </row>
    <row r="70" spans="1:11" ht="15.75" customHeight="1">
      <c r="A70" s="14">
        <v>43</v>
      </c>
      <c r="B70" s="17" t="s">
        <v>148</v>
      </c>
      <c r="C70" s="23">
        <v>39802</v>
      </c>
      <c r="D70" s="14"/>
      <c r="E70" s="14" t="s">
        <v>110</v>
      </c>
      <c r="F70" s="17">
        <v>2</v>
      </c>
      <c r="G70" s="24">
        <v>1500000</v>
      </c>
      <c r="H70" s="25">
        <f t="shared" si="0"/>
        <v>3000000</v>
      </c>
      <c r="I70" s="25">
        <v>0</v>
      </c>
      <c r="J70" s="25">
        <f t="shared" si="1"/>
        <v>3000000</v>
      </c>
      <c r="K70" s="14" t="s">
        <v>82</v>
      </c>
    </row>
    <row r="71" spans="1:11" ht="25.5">
      <c r="A71" s="14">
        <v>44</v>
      </c>
      <c r="B71" s="17" t="s">
        <v>149</v>
      </c>
      <c r="C71" s="23">
        <v>39902</v>
      </c>
      <c r="D71" s="15"/>
      <c r="E71" s="15" t="s">
        <v>110</v>
      </c>
      <c r="F71" s="17">
        <v>1</v>
      </c>
      <c r="G71" s="24">
        <v>11352000</v>
      </c>
      <c r="H71" s="28">
        <f t="shared" si="0"/>
        <v>11352000</v>
      </c>
      <c r="I71" s="28">
        <v>0</v>
      </c>
      <c r="J71" s="28">
        <f t="shared" si="1"/>
        <v>11352000</v>
      </c>
      <c r="K71" s="15" t="s">
        <v>82</v>
      </c>
    </row>
    <row r="72" spans="1:11" ht="25.5">
      <c r="A72" s="14">
        <v>45</v>
      </c>
      <c r="B72" s="17" t="s">
        <v>150</v>
      </c>
      <c r="C72" s="23">
        <v>39994</v>
      </c>
      <c r="D72" s="14"/>
      <c r="E72" s="14" t="s">
        <v>110</v>
      </c>
      <c r="F72" s="17">
        <v>2</v>
      </c>
      <c r="G72" s="24">
        <v>1458000</v>
      </c>
      <c r="H72" s="25">
        <f t="shared" si="0"/>
        <v>2916000</v>
      </c>
      <c r="I72" s="25">
        <v>546750</v>
      </c>
      <c r="J72" s="25">
        <f t="shared" si="1"/>
        <v>2369250</v>
      </c>
      <c r="K72" s="14" t="s">
        <v>82</v>
      </c>
    </row>
    <row r="73" spans="1:11" ht="25.5">
      <c r="A73" s="14">
        <v>46</v>
      </c>
      <c r="B73" s="17" t="s">
        <v>151</v>
      </c>
      <c r="C73" s="23">
        <v>40037</v>
      </c>
      <c r="D73" s="14"/>
      <c r="E73" s="15" t="s">
        <v>110</v>
      </c>
      <c r="F73" s="17">
        <v>1</v>
      </c>
      <c r="G73" s="24">
        <v>7749485</v>
      </c>
      <c r="H73" s="25">
        <f t="shared" si="0"/>
        <v>7749485</v>
      </c>
      <c r="I73" s="25">
        <v>403619.16000000015</v>
      </c>
      <c r="J73" s="25">
        <f t="shared" si="1"/>
        <v>7345865.8399999999</v>
      </c>
      <c r="K73" s="14" t="s">
        <v>82</v>
      </c>
    </row>
    <row r="74" spans="1:11">
      <c r="A74" s="14">
        <v>47</v>
      </c>
      <c r="B74" s="17" t="s">
        <v>152</v>
      </c>
      <c r="C74" s="23">
        <v>40086</v>
      </c>
      <c r="D74" s="14"/>
      <c r="E74" s="14" t="s">
        <v>110</v>
      </c>
      <c r="F74" s="17">
        <v>1</v>
      </c>
      <c r="G74" s="24">
        <v>90400</v>
      </c>
      <c r="H74" s="25">
        <f t="shared" si="0"/>
        <v>90400</v>
      </c>
      <c r="I74" s="25">
        <v>23353.39</v>
      </c>
      <c r="J74" s="25">
        <f t="shared" si="1"/>
        <v>67046.61</v>
      </c>
      <c r="K74" s="15" t="s">
        <v>82</v>
      </c>
    </row>
    <row r="75" spans="1:11">
      <c r="A75" s="14">
        <v>48</v>
      </c>
      <c r="B75" s="17" t="s">
        <v>153</v>
      </c>
      <c r="C75" s="23">
        <v>40086</v>
      </c>
      <c r="D75" s="14"/>
      <c r="E75" s="15" t="s">
        <v>110</v>
      </c>
      <c r="F75" s="17">
        <v>1</v>
      </c>
      <c r="G75" s="24">
        <v>2675000</v>
      </c>
      <c r="H75" s="25">
        <f t="shared" si="0"/>
        <v>2675000</v>
      </c>
      <c r="I75" s="25">
        <v>222916.91000000015</v>
      </c>
      <c r="J75" s="25">
        <f t="shared" si="1"/>
        <v>2452083.09</v>
      </c>
      <c r="K75" s="14" t="s">
        <v>82</v>
      </c>
    </row>
    <row r="76" spans="1:11">
      <c r="A76" s="14">
        <v>49</v>
      </c>
      <c r="B76" s="17" t="s">
        <v>154</v>
      </c>
      <c r="C76" s="23">
        <v>41090</v>
      </c>
      <c r="D76" s="14"/>
      <c r="E76" s="14" t="s">
        <v>110</v>
      </c>
      <c r="F76" s="17">
        <v>1</v>
      </c>
      <c r="G76" s="24">
        <v>3210000</v>
      </c>
      <c r="H76" s="25">
        <f t="shared" si="0"/>
        <v>3210000</v>
      </c>
      <c r="I76" s="25">
        <v>267500</v>
      </c>
      <c r="J76" s="25">
        <f t="shared" si="1"/>
        <v>2942500</v>
      </c>
      <c r="K76" s="14" t="s">
        <v>82</v>
      </c>
    </row>
    <row r="77" spans="1:11">
      <c r="A77" s="14">
        <v>50</v>
      </c>
      <c r="B77" s="17" t="s">
        <v>146</v>
      </c>
      <c r="C77" s="23">
        <v>41653</v>
      </c>
      <c r="D77" s="14"/>
      <c r="E77" s="15" t="s">
        <v>110</v>
      </c>
      <c r="F77" s="17">
        <v>1</v>
      </c>
      <c r="G77" s="24">
        <v>1073000</v>
      </c>
      <c r="H77" s="25">
        <f t="shared" si="0"/>
        <v>1073000</v>
      </c>
      <c r="I77" s="25">
        <v>89416.850000000093</v>
      </c>
      <c r="J77" s="25">
        <f t="shared" si="1"/>
        <v>983583.14999999991</v>
      </c>
      <c r="K77" s="15" t="s">
        <v>82</v>
      </c>
    </row>
    <row r="78" spans="1:11">
      <c r="A78" s="14">
        <v>51</v>
      </c>
      <c r="B78" s="17" t="s">
        <v>148</v>
      </c>
      <c r="C78" s="23">
        <v>41758</v>
      </c>
      <c r="D78" s="14"/>
      <c r="E78" s="14" t="s">
        <v>110</v>
      </c>
      <c r="F78" s="17">
        <v>1</v>
      </c>
      <c r="G78" s="24">
        <v>1062554</v>
      </c>
      <c r="H78" s="25">
        <f t="shared" si="0"/>
        <v>1062554</v>
      </c>
      <c r="I78" s="25">
        <v>0</v>
      </c>
      <c r="J78" s="25">
        <f t="shared" si="1"/>
        <v>1062554</v>
      </c>
      <c r="K78" s="14" t="s">
        <v>82</v>
      </c>
    </row>
    <row r="79" spans="1:11">
      <c r="A79" s="15">
        <v>52</v>
      </c>
      <c r="B79" s="52" t="s">
        <v>155</v>
      </c>
      <c r="C79" s="53"/>
      <c r="D79" s="15"/>
      <c r="E79" s="15" t="s">
        <v>110</v>
      </c>
      <c r="F79" s="52">
        <v>1</v>
      </c>
      <c r="G79" s="54">
        <v>673320.06</v>
      </c>
      <c r="H79" s="25">
        <f t="shared" si="0"/>
        <v>673320.06</v>
      </c>
      <c r="I79" s="25">
        <v>74813.180000000051</v>
      </c>
      <c r="J79" s="25">
        <f t="shared" si="1"/>
        <v>598506.88</v>
      </c>
      <c r="K79" s="14" t="s">
        <v>82</v>
      </c>
    </row>
    <row r="80" spans="1:11">
      <c r="A80" s="93" t="s">
        <v>84</v>
      </c>
      <c r="B80" s="93"/>
      <c r="C80" s="93"/>
      <c r="D80" s="93"/>
      <c r="E80" s="93"/>
      <c r="F80" s="93"/>
      <c r="G80" s="93"/>
      <c r="H80" s="49">
        <f>SUM(H28:H79)</f>
        <v>128314040.06</v>
      </c>
      <c r="I80" s="49">
        <f>SUM(I28:I79)</f>
        <v>1769132.85</v>
      </c>
      <c r="J80" s="49">
        <f>SUM(J28:J79)</f>
        <v>126544907.21000001</v>
      </c>
      <c r="K80" s="50"/>
    </row>
    <row r="81" spans="1:11">
      <c r="A81" s="14">
        <v>53</v>
      </c>
      <c r="B81" s="29" t="s">
        <v>156</v>
      </c>
      <c r="C81" s="30">
        <v>35796</v>
      </c>
      <c r="D81" s="31"/>
      <c r="E81" s="14" t="s">
        <v>157</v>
      </c>
      <c r="F81" s="32">
        <v>1</v>
      </c>
      <c r="G81" s="32">
        <v>273520.8</v>
      </c>
      <c r="H81" s="25">
        <f t="shared" ref="H81:H91" si="2">+F81*G81</f>
        <v>273520.8</v>
      </c>
      <c r="I81" s="33">
        <v>273520.8</v>
      </c>
      <c r="J81" s="25">
        <f t="shared" ref="J81:J91" si="3">+H81-I81</f>
        <v>0</v>
      </c>
      <c r="K81" s="31" t="s">
        <v>82</v>
      </c>
    </row>
    <row r="82" spans="1:11" ht="26.25">
      <c r="A82" s="14">
        <v>54</v>
      </c>
      <c r="B82" s="29" t="s">
        <v>158</v>
      </c>
      <c r="C82" s="30">
        <v>41637</v>
      </c>
      <c r="D82" s="31"/>
      <c r="E82" s="14" t="s">
        <v>159</v>
      </c>
      <c r="F82" s="32">
        <v>2</v>
      </c>
      <c r="G82" s="32">
        <v>659090.9</v>
      </c>
      <c r="H82" s="25">
        <f t="shared" si="2"/>
        <v>1318181.8</v>
      </c>
      <c r="I82" s="33">
        <v>790909.2</v>
      </c>
      <c r="J82" s="25">
        <f t="shared" si="3"/>
        <v>527272.60000000009</v>
      </c>
      <c r="K82" s="31" t="s">
        <v>82</v>
      </c>
    </row>
    <row r="83" spans="1:11" ht="26.25">
      <c r="A83" s="14">
        <v>55</v>
      </c>
      <c r="B83" s="29" t="s">
        <v>160</v>
      </c>
      <c r="C83" s="30">
        <v>41637</v>
      </c>
      <c r="D83" s="31"/>
      <c r="E83" s="14" t="s">
        <v>159</v>
      </c>
      <c r="F83" s="32">
        <v>1</v>
      </c>
      <c r="G83" s="32">
        <v>237272.7</v>
      </c>
      <c r="H83" s="25">
        <f t="shared" si="2"/>
        <v>237272.7</v>
      </c>
      <c r="I83" s="33">
        <v>142363.79999999999</v>
      </c>
      <c r="J83" s="25">
        <f t="shared" si="3"/>
        <v>94908.900000000023</v>
      </c>
      <c r="K83" s="31" t="s">
        <v>82</v>
      </c>
    </row>
    <row r="84" spans="1:11">
      <c r="A84" s="14">
        <v>56</v>
      </c>
      <c r="B84" s="29" t="s">
        <v>161</v>
      </c>
      <c r="C84" s="30">
        <v>39589</v>
      </c>
      <c r="D84" s="31"/>
      <c r="E84" s="14" t="s">
        <v>110</v>
      </c>
      <c r="F84" s="32">
        <v>1</v>
      </c>
      <c r="G84" s="32">
        <v>1389920</v>
      </c>
      <c r="H84" s="25">
        <f t="shared" si="2"/>
        <v>1389920</v>
      </c>
      <c r="I84" s="33">
        <v>1389920</v>
      </c>
      <c r="J84" s="25">
        <f t="shared" si="3"/>
        <v>0</v>
      </c>
      <c r="K84" s="31" t="s">
        <v>82</v>
      </c>
    </row>
    <row r="85" spans="1:11" ht="26.25">
      <c r="A85" s="14">
        <v>57</v>
      </c>
      <c r="B85" s="29" t="s">
        <v>162</v>
      </c>
      <c r="C85" s="30">
        <v>38718</v>
      </c>
      <c r="D85" s="31"/>
      <c r="E85" s="14" t="s">
        <v>159</v>
      </c>
      <c r="F85" s="32">
        <v>1</v>
      </c>
      <c r="G85" s="32">
        <v>1166980</v>
      </c>
      <c r="H85" s="25">
        <f t="shared" si="2"/>
        <v>1166980</v>
      </c>
      <c r="I85" s="33">
        <v>1166980</v>
      </c>
      <c r="J85" s="25">
        <f t="shared" si="3"/>
        <v>0</v>
      </c>
      <c r="K85" s="31" t="s">
        <v>82</v>
      </c>
    </row>
    <row r="86" spans="1:11" ht="26.25">
      <c r="A86" s="14">
        <v>58</v>
      </c>
      <c r="B86" s="29" t="s">
        <v>163</v>
      </c>
      <c r="C86" s="30">
        <v>41637</v>
      </c>
      <c r="D86" s="31"/>
      <c r="E86" s="14" t="s">
        <v>159</v>
      </c>
      <c r="F86" s="32">
        <v>1</v>
      </c>
      <c r="G86" s="32">
        <v>31818.2</v>
      </c>
      <c r="H86" s="25">
        <f t="shared" si="2"/>
        <v>31818.2</v>
      </c>
      <c r="I86" s="33">
        <v>19090.919999999998</v>
      </c>
      <c r="J86" s="25">
        <f t="shared" si="3"/>
        <v>12727.280000000002</v>
      </c>
      <c r="K86" s="31" t="s">
        <v>82</v>
      </c>
    </row>
    <row r="87" spans="1:11" ht="26.25">
      <c r="A87" s="14">
        <v>59</v>
      </c>
      <c r="B87" s="29" t="s">
        <v>164</v>
      </c>
      <c r="C87" s="30">
        <v>39809</v>
      </c>
      <c r="D87" s="31"/>
      <c r="E87" s="14" t="s">
        <v>159</v>
      </c>
      <c r="F87" s="32">
        <v>15</v>
      </c>
      <c r="G87" s="32">
        <v>533000</v>
      </c>
      <c r="H87" s="25">
        <f t="shared" si="2"/>
        <v>7995000</v>
      </c>
      <c r="I87" s="33">
        <v>7995000</v>
      </c>
      <c r="J87" s="25">
        <f t="shared" si="3"/>
        <v>0</v>
      </c>
      <c r="K87" s="31" t="s">
        <v>82</v>
      </c>
    </row>
    <row r="88" spans="1:11" ht="25.5">
      <c r="A88" s="14">
        <v>60</v>
      </c>
      <c r="B88" s="29" t="s">
        <v>165</v>
      </c>
      <c r="C88" s="30">
        <v>40039</v>
      </c>
      <c r="D88" s="31"/>
      <c r="E88" s="14" t="s">
        <v>159</v>
      </c>
      <c r="F88" s="32">
        <v>2</v>
      </c>
      <c r="G88" s="32">
        <v>90310</v>
      </c>
      <c r="H88" s="25">
        <f t="shared" si="2"/>
        <v>180620</v>
      </c>
      <c r="I88" s="33">
        <v>167450</v>
      </c>
      <c r="J88" s="25">
        <f t="shared" si="3"/>
        <v>13170</v>
      </c>
      <c r="K88" s="31" t="s">
        <v>82</v>
      </c>
    </row>
    <row r="89" spans="1:11" ht="25.5">
      <c r="A89" s="14">
        <v>61</v>
      </c>
      <c r="B89" s="29" t="s">
        <v>166</v>
      </c>
      <c r="C89" s="30">
        <v>39083</v>
      </c>
      <c r="D89" s="31"/>
      <c r="E89" s="14" t="s">
        <v>159</v>
      </c>
      <c r="F89" s="32">
        <v>1</v>
      </c>
      <c r="G89" s="32">
        <v>329670</v>
      </c>
      <c r="H89" s="25">
        <f t="shared" si="2"/>
        <v>329670</v>
      </c>
      <c r="I89" s="33">
        <v>329670</v>
      </c>
      <c r="J89" s="25">
        <f t="shared" si="3"/>
        <v>0</v>
      </c>
      <c r="K89" s="31" t="s">
        <v>82</v>
      </c>
    </row>
    <row r="90" spans="1:11" ht="26.25">
      <c r="A90" s="14">
        <v>62</v>
      </c>
      <c r="B90" s="29" t="s">
        <v>167</v>
      </c>
      <c r="C90" s="30">
        <v>39814</v>
      </c>
      <c r="D90" s="31"/>
      <c r="E90" s="14" t="s">
        <v>159</v>
      </c>
      <c r="F90" s="32">
        <v>1</v>
      </c>
      <c r="G90" s="32">
        <v>1135309</v>
      </c>
      <c r="H90" s="25">
        <f t="shared" si="2"/>
        <v>1135309</v>
      </c>
      <c r="I90" s="33">
        <v>1135309</v>
      </c>
      <c r="J90" s="25">
        <f t="shared" si="3"/>
        <v>0</v>
      </c>
      <c r="K90" s="31" t="s">
        <v>82</v>
      </c>
    </row>
    <row r="91" spans="1:11" ht="26.25">
      <c r="A91" s="14">
        <v>63</v>
      </c>
      <c r="B91" s="29" t="s">
        <v>168</v>
      </c>
      <c r="C91" s="30">
        <v>39802</v>
      </c>
      <c r="D91" s="31"/>
      <c r="E91" s="14" t="s">
        <v>159</v>
      </c>
      <c r="F91" s="32">
        <v>7</v>
      </c>
      <c r="G91" s="32">
        <v>1001000</v>
      </c>
      <c r="H91" s="25">
        <f t="shared" si="2"/>
        <v>7007000</v>
      </c>
      <c r="I91" s="33">
        <v>7007000</v>
      </c>
      <c r="J91" s="25">
        <f t="shared" si="3"/>
        <v>0</v>
      </c>
      <c r="K91" s="31" t="s">
        <v>82</v>
      </c>
    </row>
    <row r="92" spans="1:11">
      <c r="A92" s="94" t="s">
        <v>84</v>
      </c>
      <c r="B92" s="95"/>
      <c r="C92" s="95"/>
      <c r="D92" s="95"/>
      <c r="E92" s="95"/>
      <c r="F92" s="95"/>
      <c r="G92" s="96"/>
      <c r="H92" s="46">
        <f>SUM(H81:H91)</f>
        <v>21065292.5</v>
      </c>
      <c r="I92" s="46">
        <f>SUM(I81:I91)</f>
        <v>20417213.719999999</v>
      </c>
      <c r="J92" s="46">
        <f>SUM(J81:J91)</f>
        <v>648078.78000000014</v>
      </c>
      <c r="K92" s="47"/>
    </row>
    <row r="93" spans="1:11">
      <c r="A93" s="94" t="s">
        <v>169</v>
      </c>
      <c r="B93" s="95"/>
      <c r="C93" s="95"/>
      <c r="D93" s="95"/>
      <c r="E93" s="95"/>
      <c r="F93" s="95"/>
      <c r="G93" s="96"/>
      <c r="H93" s="46">
        <f>SUM(H92,H80)</f>
        <v>149379332.56</v>
      </c>
      <c r="I93" s="46">
        <f>SUM(I92,I80)</f>
        <v>22186346.57</v>
      </c>
      <c r="J93" s="46">
        <f>SUM(J92,J80)</f>
        <v>127192985.99000001</v>
      </c>
      <c r="K93" s="48"/>
    </row>
    <row r="94" spans="1:11">
      <c r="A94" s="86" t="s">
        <v>240</v>
      </c>
      <c r="B94" s="87"/>
      <c r="C94" s="87"/>
      <c r="D94" s="87"/>
      <c r="E94" s="87"/>
      <c r="F94" s="87"/>
      <c r="G94" s="87"/>
      <c r="H94" s="87"/>
      <c r="I94" s="87"/>
      <c r="J94" s="87"/>
      <c r="K94" s="88"/>
    </row>
    <row r="95" spans="1:11" ht="25.5">
      <c r="A95" s="16">
        <v>1</v>
      </c>
      <c r="B95" s="34" t="s">
        <v>170</v>
      </c>
      <c r="C95" s="35">
        <v>21916</v>
      </c>
      <c r="D95" s="16"/>
      <c r="E95" s="16" t="s">
        <v>171</v>
      </c>
      <c r="F95" s="36">
        <v>1</v>
      </c>
      <c r="G95" s="36">
        <v>5789</v>
      </c>
      <c r="H95" s="37">
        <f>+F95*G95</f>
        <v>5789</v>
      </c>
      <c r="I95" s="37">
        <v>5789</v>
      </c>
      <c r="J95" s="37">
        <f>+H95-I95</f>
        <v>0</v>
      </c>
      <c r="K95" s="16" t="s">
        <v>82</v>
      </c>
    </row>
    <row r="96" spans="1:11" ht="25.5">
      <c r="A96" s="16">
        <v>2</v>
      </c>
      <c r="B96" s="34" t="s">
        <v>172</v>
      </c>
      <c r="C96" s="35">
        <v>26299</v>
      </c>
      <c r="D96" s="16"/>
      <c r="E96" s="16" t="s">
        <v>171</v>
      </c>
      <c r="F96" s="36">
        <v>1</v>
      </c>
      <c r="G96" s="36">
        <v>198990</v>
      </c>
      <c r="H96" s="37">
        <f t="shared" ref="H96:H152" si="4">+F96*G96</f>
        <v>198990</v>
      </c>
      <c r="I96" s="37">
        <v>198990</v>
      </c>
      <c r="J96" s="37">
        <f t="shared" ref="J96:J152" si="5">+H96-I96</f>
        <v>0</v>
      </c>
      <c r="K96" s="16" t="s">
        <v>82</v>
      </c>
    </row>
    <row r="97" spans="1:11" ht="25.5">
      <c r="A97" s="16">
        <v>3</v>
      </c>
      <c r="B97" s="34" t="s">
        <v>173</v>
      </c>
      <c r="C97" s="35">
        <v>26299</v>
      </c>
      <c r="D97" s="16"/>
      <c r="E97" s="16" t="s">
        <v>171</v>
      </c>
      <c r="F97" s="36">
        <v>1</v>
      </c>
      <c r="G97" s="36">
        <v>3430</v>
      </c>
      <c r="H97" s="37">
        <f t="shared" si="4"/>
        <v>3430</v>
      </c>
      <c r="I97" s="37">
        <v>3430</v>
      </c>
      <c r="J97" s="37">
        <f t="shared" si="5"/>
        <v>0</v>
      </c>
      <c r="K97" s="16" t="s">
        <v>82</v>
      </c>
    </row>
    <row r="98" spans="1:11" ht="25.5">
      <c r="A98" s="16">
        <v>4</v>
      </c>
      <c r="B98" s="34" t="s">
        <v>170</v>
      </c>
      <c r="C98" s="35">
        <v>28491</v>
      </c>
      <c r="D98" s="16"/>
      <c r="E98" s="16" t="s">
        <v>171</v>
      </c>
      <c r="F98" s="36">
        <v>1</v>
      </c>
      <c r="G98" s="36">
        <v>16281</v>
      </c>
      <c r="H98" s="37">
        <f t="shared" si="4"/>
        <v>16281</v>
      </c>
      <c r="I98" s="37">
        <v>16281</v>
      </c>
      <c r="J98" s="37">
        <f t="shared" si="5"/>
        <v>0</v>
      </c>
      <c r="K98" s="16" t="s">
        <v>82</v>
      </c>
    </row>
    <row r="99" spans="1:11" ht="25.5">
      <c r="A99" s="16">
        <v>5</v>
      </c>
      <c r="B99" s="34" t="s">
        <v>174</v>
      </c>
      <c r="C99" s="35">
        <v>28491</v>
      </c>
      <c r="D99" s="16"/>
      <c r="E99" s="16" t="s">
        <v>171</v>
      </c>
      <c r="F99" s="36">
        <v>2</v>
      </c>
      <c r="G99" s="36">
        <v>129434</v>
      </c>
      <c r="H99" s="37">
        <f t="shared" si="4"/>
        <v>258868</v>
      </c>
      <c r="I99" s="37">
        <v>258868</v>
      </c>
      <c r="J99" s="37">
        <f t="shared" si="5"/>
        <v>0</v>
      </c>
      <c r="K99" s="16" t="s">
        <v>82</v>
      </c>
    </row>
    <row r="100" spans="1:11" ht="25.5">
      <c r="A100" s="16">
        <v>6</v>
      </c>
      <c r="B100" s="34" t="s">
        <v>175</v>
      </c>
      <c r="C100" s="35">
        <v>28491</v>
      </c>
      <c r="D100" s="16"/>
      <c r="E100" s="16" t="s">
        <v>171</v>
      </c>
      <c r="F100" s="36">
        <v>1</v>
      </c>
      <c r="G100" s="36">
        <v>27352</v>
      </c>
      <c r="H100" s="37">
        <f t="shared" si="4"/>
        <v>27352</v>
      </c>
      <c r="I100" s="37">
        <v>27352</v>
      </c>
      <c r="J100" s="37">
        <f t="shared" si="5"/>
        <v>0</v>
      </c>
      <c r="K100" s="16" t="s">
        <v>82</v>
      </c>
    </row>
    <row r="101" spans="1:11" ht="25.5">
      <c r="A101" s="16">
        <v>7</v>
      </c>
      <c r="B101" s="34" t="s">
        <v>176</v>
      </c>
      <c r="C101" s="35">
        <v>28491</v>
      </c>
      <c r="D101" s="16"/>
      <c r="E101" s="16" t="s">
        <v>171</v>
      </c>
      <c r="F101" s="36">
        <v>1</v>
      </c>
      <c r="G101" s="36">
        <v>4135</v>
      </c>
      <c r="H101" s="37">
        <f t="shared" si="4"/>
        <v>4135</v>
      </c>
      <c r="I101" s="37">
        <v>4135</v>
      </c>
      <c r="J101" s="37">
        <f t="shared" si="5"/>
        <v>0</v>
      </c>
      <c r="K101" s="16" t="s">
        <v>82</v>
      </c>
    </row>
    <row r="102" spans="1:11" ht="25.5">
      <c r="A102" s="16">
        <v>8</v>
      </c>
      <c r="B102" s="34" t="s">
        <v>177</v>
      </c>
      <c r="C102" s="35">
        <v>28491</v>
      </c>
      <c r="D102" s="16"/>
      <c r="E102" s="16" t="s">
        <v>171</v>
      </c>
      <c r="F102" s="36">
        <v>1</v>
      </c>
      <c r="G102" s="36">
        <v>3256</v>
      </c>
      <c r="H102" s="37">
        <f t="shared" si="4"/>
        <v>3256</v>
      </c>
      <c r="I102" s="37">
        <v>3256</v>
      </c>
      <c r="J102" s="37">
        <f t="shared" si="5"/>
        <v>0</v>
      </c>
      <c r="K102" s="16" t="s">
        <v>82</v>
      </c>
    </row>
    <row r="103" spans="1:11" ht="25.5">
      <c r="A103" s="16">
        <v>9</v>
      </c>
      <c r="B103" s="34" t="s">
        <v>178</v>
      </c>
      <c r="C103" s="35">
        <v>28491</v>
      </c>
      <c r="D103" s="16"/>
      <c r="E103" s="16" t="s">
        <v>171</v>
      </c>
      <c r="F103" s="36">
        <v>1</v>
      </c>
      <c r="G103" s="36">
        <v>4342</v>
      </c>
      <c r="H103" s="37">
        <f t="shared" si="4"/>
        <v>4342</v>
      </c>
      <c r="I103" s="37">
        <v>4342</v>
      </c>
      <c r="J103" s="37">
        <f t="shared" si="5"/>
        <v>0</v>
      </c>
      <c r="K103" s="16" t="s">
        <v>82</v>
      </c>
    </row>
    <row r="104" spans="1:11" ht="25.5">
      <c r="A104" s="16">
        <v>10</v>
      </c>
      <c r="B104" s="34" t="s">
        <v>179</v>
      </c>
      <c r="C104" s="35">
        <v>28491</v>
      </c>
      <c r="D104" s="16"/>
      <c r="E104" s="16" t="s">
        <v>180</v>
      </c>
      <c r="F104" s="36">
        <v>2</v>
      </c>
      <c r="G104" s="36">
        <v>25398.5</v>
      </c>
      <c r="H104" s="37">
        <f t="shared" si="4"/>
        <v>50797</v>
      </c>
      <c r="I104" s="37">
        <v>50797</v>
      </c>
      <c r="J104" s="37">
        <f t="shared" si="5"/>
        <v>0</v>
      </c>
      <c r="K104" s="16" t="s">
        <v>82</v>
      </c>
    </row>
    <row r="105" spans="1:11" ht="25.5">
      <c r="A105" s="16">
        <v>11</v>
      </c>
      <c r="B105" s="34" t="s">
        <v>181</v>
      </c>
      <c r="C105" s="35">
        <v>28491</v>
      </c>
      <c r="D105" s="16"/>
      <c r="E105" s="16" t="s">
        <v>171</v>
      </c>
      <c r="F105" s="36">
        <v>1</v>
      </c>
      <c r="G105" s="36">
        <v>4896.78</v>
      </c>
      <c r="H105" s="37">
        <f t="shared" si="4"/>
        <v>4896.78</v>
      </c>
      <c r="I105" s="37">
        <v>4896.78</v>
      </c>
      <c r="J105" s="37">
        <f t="shared" si="5"/>
        <v>0</v>
      </c>
      <c r="K105" s="16" t="s">
        <v>82</v>
      </c>
    </row>
    <row r="106" spans="1:11" ht="25.5">
      <c r="A106" s="16">
        <v>12</v>
      </c>
      <c r="B106" s="34" t="s">
        <v>182</v>
      </c>
      <c r="C106" s="35">
        <v>28491</v>
      </c>
      <c r="D106" s="16"/>
      <c r="E106" s="16" t="s">
        <v>171</v>
      </c>
      <c r="F106" s="36">
        <v>2</v>
      </c>
      <c r="G106" s="36">
        <v>6331.5</v>
      </c>
      <c r="H106" s="37">
        <f t="shared" si="4"/>
        <v>12663</v>
      </c>
      <c r="I106" s="37">
        <v>12663</v>
      </c>
      <c r="J106" s="37">
        <f t="shared" si="5"/>
        <v>0</v>
      </c>
      <c r="K106" s="16" t="s">
        <v>82</v>
      </c>
    </row>
    <row r="107" spans="1:11" ht="25.5">
      <c r="A107" s="16">
        <v>13</v>
      </c>
      <c r="B107" s="34" t="s">
        <v>83</v>
      </c>
      <c r="C107" s="35">
        <v>28491</v>
      </c>
      <c r="D107" s="16"/>
      <c r="E107" s="16" t="s">
        <v>171</v>
      </c>
      <c r="F107" s="36">
        <v>1</v>
      </c>
      <c r="G107" s="36">
        <v>48843</v>
      </c>
      <c r="H107" s="37">
        <f t="shared" si="4"/>
        <v>48843</v>
      </c>
      <c r="I107" s="37">
        <v>48843</v>
      </c>
      <c r="J107" s="37">
        <f t="shared" si="5"/>
        <v>0</v>
      </c>
      <c r="K107" s="16" t="s">
        <v>82</v>
      </c>
    </row>
    <row r="108" spans="1:11" ht="25.5">
      <c r="A108" s="16">
        <v>14</v>
      </c>
      <c r="B108" s="34" t="s">
        <v>173</v>
      </c>
      <c r="C108" s="35">
        <v>28491</v>
      </c>
      <c r="D108" s="16"/>
      <c r="E108" s="16" t="s">
        <v>171</v>
      </c>
      <c r="F108" s="36">
        <v>1</v>
      </c>
      <c r="G108" s="36">
        <v>6512</v>
      </c>
      <c r="H108" s="37">
        <f t="shared" si="4"/>
        <v>6512</v>
      </c>
      <c r="I108" s="37">
        <v>6512</v>
      </c>
      <c r="J108" s="37">
        <f t="shared" si="5"/>
        <v>0</v>
      </c>
      <c r="K108" s="16" t="s">
        <v>82</v>
      </c>
    </row>
    <row r="109" spans="1:11" ht="25.5">
      <c r="A109" s="16">
        <v>15</v>
      </c>
      <c r="B109" s="34" t="s">
        <v>183</v>
      </c>
      <c r="C109" s="35">
        <v>29221</v>
      </c>
      <c r="D109" s="16"/>
      <c r="E109" s="16" t="s">
        <v>180</v>
      </c>
      <c r="F109" s="36">
        <v>1</v>
      </c>
      <c r="G109" s="36">
        <v>103113</v>
      </c>
      <c r="H109" s="37">
        <f t="shared" si="4"/>
        <v>103113</v>
      </c>
      <c r="I109" s="37">
        <v>103113</v>
      </c>
      <c r="J109" s="37">
        <f t="shared" si="5"/>
        <v>0</v>
      </c>
      <c r="K109" s="16" t="s">
        <v>82</v>
      </c>
    </row>
    <row r="110" spans="1:11" ht="25.5">
      <c r="A110" s="16">
        <v>16</v>
      </c>
      <c r="B110" s="34" t="s">
        <v>184</v>
      </c>
      <c r="C110" s="35">
        <v>29221</v>
      </c>
      <c r="D110" s="16"/>
      <c r="E110" s="16" t="s">
        <v>180</v>
      </c>
      <c r="F110" s="36">
        <v>1</v>
      </c>
      <c r="G110" s="36">
        <v>205141</v>
      </c>
      <c r="H110" s="37">
        <f t="shared" si="4"/>
        <v>205141</v>
      </c>
      <c r="I110" s="37">
        <v>205141</v>
      </c>
      <c r="J110" s="37">
        <f t="shared" si="5"/>
        <v>0</v>
      </c>
      <c r="K110" s="16" t="s">
        <v>82</v>
      </c>
    </row>
    <row r="111" spans="1:11" ht="25.5">
      <c r="A111" s="16">
        <v>17</v>
      </c>
      <c r="B111" s="34" t="s">
        <v>185</v>
      </c>
      <c r="C111" s="35">
        <v>29221</v>
      </c>
      <c r="D111" s="16"/>
      <c r="E111" s="16" t="s">
        <v>180</v>
      </c>
      <c r="F111" s="36">
        <v>2</v>
      </c>
      <c r="G111" s="36">
        <v>325620</v>
      </c>
      <c r="H111" s="37">
        <f t="shared" si="4"/>
        <v>651240</v>
      </c>
      <c r="I111" s="37">
        <v>651240</v>
      </c>
      <c r="J111" s="37">
        <f t="shared" si="5"/>
        <v>0</v>
      </c>
      <c r="K111" s="16" t="s">
        <v>82</v>
      </c>
    </row>
    <row r="112" spans="1:11">
      <c r="A112" s="16">
        <v>18</v>
      </c>
      <c r="B112" s="34" t="s">
        <v>170</v>
      </c>
      <c r="C112" s="35">
        <v>29952</v>
      </c>
      <c r="D112" s="16"/>
      <c r="E112" s="16" t="s">
        <v>186</v>
      </c>
      <c r="F112" s="36">
        <v>1</v>
      </c>
      <c r="G112" s="36">
        <v>91502.8</v>
      </c>
      <c r="H112" s="37">
        <f t="shared" si="4"/>
        <v>91502.8</v>
      </c>
      <c r="I112" s="37">
        <v>91502.8</v>
      </c>
      <c r="J112" s="37">
        <f t="shared" si="5"/>
        <v>0</v>
      </c>
      <c r="K112" s="16" t="s">
        <v>82</v>
      </c>
    </row>
    <row r="113" spans="1:11" s="51" customFormat="1" ht="25.5">
      <c r="A113" s="16">
        <v>19</v>
      </c>
      <c r="B113" s="34" t="s">
        <v>183</v>
      </c>
      <c r="C113" s="35">
        <v>29952</v>
      </c>
      <c r="D113" s="16"/>
      <c r="E113" s="16" t="s">
        <v>180</v>
      </c>
      <c r="F113" s="36">
        <v>1</v>
      </c>
      <c r="G113" s="36">
        <v>16281</v>
      </c>
      <c r="H113" s="37">
        <f t="shared" si="4"/>
        <v>16281</v>
      </c>
      <c r="I113" s="37">
        <v>16281</v>
      </c>
      <c r="J113" s="37">
        <f t="shared" si="5"/>
        <v>0</v>
      </c>
      <c r="K113" s="16" t="s">
        <v>82</v>
      </c>
    </row>
    <row r="114" spans="1:11" ht="25.5">
      <c r="A114" s="16">
        <v>20</v>
      </c>
      <c r="B114" s="34" t="s">
        <v>170</v>
      </c>
      <c r="C114" s="35">
        <v>30317</v>
      </c>
      <c r="D114" s="16"/>
      <c r="E114" s="16" t="s">
        <v>171</v>
      </c>
      <c r="F114" s="36">
        <v>1</v>
      </c>
      <c r="G114" s="36">
        <v>128946</v>
      </c>
      <c r="H114" s="37">
        <f t="shared" si="4"/>
        <v>128946</v>
      </c>
      <c r="I114" s="37">
        <v>128946</v>
      </c>
      <c r="J114" s="37">
        <f t="shared" si="5"/>
        <v>0</v>
      </c>
      <c r="K114" s="16" t="s">
        <v>82</v>
      </c>
    </row>
    <row r="115" spans="1:11">
      <c r="A115" s="16">
        <v>21</v>
      </c>
      <c r="B115" s="34" t="s">
        <v>187</v>
      </c>
      <c r="C115" s="35">
        <v>31048</v>
      </c>
      <c r="D115" s="16"/>
      <c r="E115" s="16" t="s">
        <v>186</v>
      </c>
      <c r="F115" s="36">
        <v>1</v>
      </c>
      <c r="G115" s="36">
        <v>86832</v>
      </c>
      <c r="H115" s="37">
        <f t="shared" si="4"/>
        <v>86832</v>
      </c>
      <c r="I115" s="37">
        <v>86832</v>
      </c>
      <c r="J115" s="37">
        <f t="shared" si="5"/>
        <v>0</v>
      </c>
      <c r="K115" s="16" t="s">
        <v>82</v>
      </c>
    </row>
    <row r="116" spans="1:11">
      <c r="A116" s="16">
        <v>22</v>
      </c>
      <c r="B116" s="34" t="s">
        <v>187</v>
      </c>
      <c r="C116" s="35">
        <v>31048</v>
      </c>
      <c r="D116" s="16"/>
      <c r="E116" s="16" t="s">
        <v>186</v>
      </c>
      <c r="F116" s="36">
        <v>1</v>
      </c>
      <c r="G116" s="36">
        <v>195372</v>
      </c>
      <c r="H116" s="37">
        <f t="shared" si="4"/>
        <v>195372</v>
      </c>
      <c r="I116" s="37">
        <v>195372</v>
      </c>
      <c r="J116" s="37">
        <f t="shared" si="5"/>
        <v>0</v>
      </c>
      <c r="K116" s="16" t="s">
        <v>82</v>
      </c>
    </row>
    <row r="117" spans="1:11">
      <c r="A117" s="16">
        <v>23</v>
      </c>
      <c r="B117" s="34" t="s">
        <v>170</v>
      </c>
      <c r="C117" s="35">
        <v>31778</v>
      </c>
      <c r="D117" s="16"/>
      <c r="E117" s="16" t="s">
        <v>188</v>
      </c>
      <c r="F117" s="36">
        <v>1</v>
      </c>
      <c r="G117" s="36">
        <v>74732.2</v>
      </c>
      <c r="H117" s="37">
        <f t="shared" si="4"/>
        <v>74732.2</v>
      </c>
      <c r="I117" s="37">
        <v>74732.2</v>
      </c>
      <c r="J117" s="37">
        <f t="shared" si="5"/>
        <v>0</v>
      </c>
      <c r="K117" s="16" t="s">
        <v>82</v>
      </c>
    </row>
    <row r="118" spans="1:11">
      <c r="A118" s="16">
        <v>24</v>
      </c>
      <c r="B118" s="34" t="s">
        <v>170</v>
      </c>
      <c r="C118" s="35">
        <v>31778</v>
      </c>
      <c r="D118" s="16"/>
      <c r="E118" s="16" t="s">
        <v>188</v>
      </c>
      <c r="F118" s="36">
        <v>2</v>
      </c>
      <c r="G118" s="36">
        <v>99639.5</v>
      </c>
      <c r="H118" s="37">
        <f t="shared" si="4"/>
        <v>199279</v>
      </c>
      <c r="I118" s="37">
        <v>199279</v>
      </c>
      <c r="J118" s="37">
        <f t="shared" si="5"/>
        <v>0</v>
      </c>
      <c r="K118" s="16" t="s">
        <v>82</v>
      </c>
    </row>
    <row r="119" spans="1:11">
      <c r="A119" s="16">
        <v>25</v>
      </c>
      <c r="B119" s="34" t="s">
        <v>177</v>
      </c>
      <c r="C119" s="35">
        <v>32509</v>
      </c>
      <c r="D119" s="16"/>
      <c r="E119" s="16" t="s">
        <v>188</v>
      </c>
      <c r="F119" s="36">
        <v>1</v>
      </c>
      <c r="G119" s="36">
        <v>92932</v>
      </c>
      <c r="H119" s="37">
        <f t="shared" si="4"/>
        <v>92932</v>
      </c>
      <c r="I119" s="37">
        <v>92932</v>
      </c>
      <c r="J119" s="37">
        <f t="shared" si="5"/>
        <v>0</v>
      </c>
      <c r="K119" s="16" t="s">
        <v>82</v>
      </c>
    </row>
    <row r="120" spans="1:11">
      <c r="A120" s="16">
        <v>26</v>
      </c>
      <c r="B120" s="34" t="s">
        <v>189</v>
      </c>
      <c r="C120" s="35">
        <v>32509</v>
      </c>
      <c r="D120" s="16"/>
      <c r="E120" s="16" t="s">
        <v>188</v>
      </c>
      <c r="F120" s="36">
        <v>1</v>
      </c>
      <c r="G120" s="36">
        <v>249642</v>
      </c>
      <c r="H120" s="37">
        <f t="shared" si="4"/>
        <v>249642</v>
      </c>
      <c r="I120" s="37">
        <v>249642</v>
      </c>
      <c r="J120" s="37">
        <f t="shared" si="5"/>
        <v>0</v>
      </c>
      <c r="K120" s="16" t="s">
        <v>82</v>
      </c>
    </row>
    <row r="121" spans="1:11">
      <c r="A121" s="16">
        <v>27</v>
      </c>
      <c r="B121" s="34" t="s">
        <v>189</v>
      </c>
      <c r="C121" s="35">
        <v>32874</v>
      </c>
      <c r="D121" s="16"/>
      <c r="E121" s="16" t="s">
        <v>186</v>
      </c>
      <c r="F121" s="36">
        <v>1</v>
      </c>
      <c r="G121" s="36">
        <v>86832</v>
      </c>
      <c r="H121" s="37">
        <f t="shared" si="4"/>
        <v>86832</v>
      </c>
      <c r="I121" s="37">
        <v>86832</v>
      </c>
      <c r="J121" s="37">
        <f t="shared" si="5"/>
        <v>0</v>
      </c>
      <c r="K121" s="16" t="s">
        <v>82</v>
      </c>
    </row>
    <row r="122" spans="1:11" ht="25.5">
      <c r="A122" s="16">
        <v>28</v>
      </c>
      <c r="B122" s="34" t="s">
        <v>190</v>
      </c>
      <c r="C122" s="35">
        <v>32874</v>
      </c>
      <c r="D122" s="16"/>
      <c r="E122" s="16" t="s">
        <v>171</v>
      </c>
      <c r="F122" s="36">
        <v>1</v>
      </c>
      <c r="G122" s="36">
        <v>101593</v>
      </c>
      <c r="H122" s="37">
        <f t="shared" si="4"/>
        <v>101593</v>
      </c>
      <c r="I122" s="37">
        <v>101593</v>
      </c>
      <c r="J122" s="37">
        <f t="shared" si="5"/>
        <v>0</v>
      </c>
      <c r="K122" s="16" t="s">
        <v>82</v>
      </c>
    </row>
    <row r="123" spans="1:11" ht="25.5">
      <c r="A123" s="16">
        <v>29</v>
      </c>
      <c r="B123" s="34" t="s">
        <v>191</v>
      </c>
      <c r="C123" s="35">
        <v>35431</v>
      </c>
      <c r="D123" s="16"/>
      <c r="E123" s="16" t="s">
        <v>171</v>
      </c>
      <c r="F123" s="36">
        <v>1</v>
      </c>
      <c r="G123" s="36">
        <v>81405</v>
      </c>
      <c r="H123" s="37">
        <f>+F123*G123</f>
        <v>81405</v>
      </c>
      <c r="I123" s="37">
        <v>81405</v>
      </c>
      <c r="J123" s="37">
        <f>+H123-I123</f>
        <v>0</v>
      </c>
      <c r="K123" s="16" t="s">
        <v>82</v>
      </c>
    </row>
    <row r="124" spans="1:11">
      <c r="A124" s="16">
        <v>30</v>
      </c>
      <c r="B124" s="34" t="s">
        <v>170</v>
      </c>
      <c r="C124" s="35">
        <v>35796</v>
      </c>
      <c r="D124" s="16"/>
      <c r="E124" s="16" t="s">
        <v>186</v>
      </c>
      <c r="F124" s="36">
        <v>1</v>
      </c>
      <c r="G124" s="36">
        <v>32400</v>
      </c>
      <c r="H124" s="37">
        <f t="shared" si="4"/>
        <v>32400</v>
      </c>
      <c r="I124" s="37">
        <v>32400</v>
      </c>
      <c r="J124" s="37">
        <f t="shared" si="5"/>
        <v>0</v>
      </c>
      <c r="K124" s="16" t="s">
        <v>82</v>
      </c>
    </row>
    <row r="125" spans="1:11">
      <c r="A125" s="16">
        <v>31</v>
      </c>
      <c r="B125" s="34" t="s">
        <v>170</v>
      </c>
      <c r="C125" s="35">
        <v>35796</v>
      </c>
      <c r="D125" s="16"/>
      <c r="E125" s="16" t="s">
        <v>186</v>
      </c>
      <c r="F125" s="36">
        <v>1</v>
      </c>
      <c r="G125" s="36">
        <v>163458</v>
      </c>
      <c r="H125" s="37">
        <f t="shared" si="4"/>
        <v>163458</v>
      </c>
      <c r="I125" s="37">
        <v>163458</v>
      </c>
      <c r="J125" s="37">
        <f t="shared" si="5"/>
        <v>0</v>
      </c>
      <c r="K125" s="16" t="s">
        <v>82</v>
      </c>
    </row>
    <row r="126" spans="1:11" ht="25.5">
      <c r="A126" s="16">
        <v>32</v>
      </c>
      <c r="B126" s="34" t="s">
        <v>184</v>
      </c>
      <c r="C126" s="35">
        <v>35796</v>
      </c>
      <c r="D126" s="16"/>
      <c r="E126" s="16" t="s">
        <v>171</v>
      </c>
      <c r="F126" s="36">
        <v>2</v>
      </c>
      <c r="G126" s="36">
        <v>180900</v>
      </c>
      <c r="H126" s="37">
        <f t="shared" si="4"/>
        <v>361800</v>
      </c>
      <c r="I126" s="37">
        <v>361800</v>
      </c>
      <c r="J126" s="37">
        <f t="shared" si="5"/>
        <v>0</v>
      </c>
      <c r="K126" s="16" t="s">
        <v>82</v>
      </c>
    </row>
    <row r="127" spans="1:11" ht="15" customHeight="1">
      <c r="A127" s="16">
        <v>33</v>
      </c>
      <c r="B127" s="34" t="s">
        <v>192</v>
      </c>
      <c r="C127" s="35">
        <v>35796</v>
      </c>
      <c r="D127" s="16"/>
      <c r="E127" s="16" t="s">
        <v>186</v>
      </c>
      <c r="F127" s="36">
        <v>1</v>
      </c>
      <c r="G127" s="36">
        <v>108902</v>
      </c>
      <c r="H127" s="37">
        <f t="shared" si="4"/>
        <v>108902</v>
      </c>
      <c r="I127" s="37">
        <v>108902</v>
      </c>
      <c r="J127" s="37">
        <f t="shared" si="5"/>
        <v>0</v>
      </c>
      <c r="K127" s="16" t="s">
        <v>82</v>
      </c>
    </row>
    <row r="128" spans="1:11" ht="25.5">
      <c r="A128" s="16">
        <v>34</v>
      </c>
      <c r="B128" s="34" t="s">
        <v>193</v>
      </c>
      <c r="C128" s="35">
        <v>35796</v>
      </c>
      <c r="D128" s="16"/>
      <c r="E128" s="16" t="s">
        <v>186</v>
      </c>
      <c r="F128" s="36">
        <v>1</v>
      </c>
      <c r="G128" s="36">
        <v>141880</v>
      </c>
      <c r="H128" s="37">
        <f t="shared" si="4"/>
        <v>141880</v>
      </c>
      <c r="I128" s="37">
        <v>141880</v>
      </c>
      <c r="J128" s="37">
        <f t="shared" si="5"/>
        <v>0</v>
      </c>
      <c r="K128" s="16" t="s">
        <v>82</v>
      </c>
    </row>
    <row r="129" spans="1:11" ht="25.5">
      <c r="A129" s="16">
        <v>35</v>
      </c>
      <c r="B129" s="34" t="s">
        <v>194</v>
      </c>
      <c r="C129" s="35">
        <v>35796</v>
      </c>
      <c r="D129" s="16"/>
      <c r="E129" s="16" t="s">
        <v>171</v>
      </c>
      <c r="F129" s="36">
        <v>1</v>
      </c>
      <c r="G129" s="36">
        <v>280395</v>
      </c>
      <c r="H129" s="37">
        <f t="shared" si="4"/>
        <v>280395</v>
      </c>
      <c r="I129" s="37">
        <v>280395</v>
      </c>
      <c r="J129" s="37">
        <f t="shared" si="5"/>
        <v>0</v>
      </c>
      <c r="K129" s="16" t="s">
        <v>82</v>
      </c>
    </row>
    <row r="130" spans="1:11" ht="25.5">
      <c r="A130" s="16">
        <v>36</v>
      </c>
      <c r="B130" s="34" t="s">
        <v>83</v>
      </c>
      <c r="C130" s="35">
        <v>35796</v>
      </c>
      <c r="D130" s="16"/>
      <c r="E130" s="16" t="s">
        <v>171</v>
      </c>
      <c r="F130" s="36">
        <v>1</v>
      </c>
      <c r="G130" s="36">
        <v>56579.8</v>
      </c>
      <c r="H130" s="37">
        <f t="shared" si="4"/>
        <v>56579.8</v>
      </c>
      <c r="I130" s="37">
        <v>56579.8</v>
      </c>
      <c r="J130" s="37">
        <f t="shared" si="5"/>
        <v>0</v>
      </c>
      <c r="K130" s="16" t="s">
        <v>82</v>
      </c>
    </row>
    <row r="131" spans="1:11" ht="25.5">
      <c r="A131" s="16">
        <v>37</v>
      </c>
      <c r="B131" s="34" t="s">
        <v>195</v>
      </c>
      <c r="C131" s="35">
        <v>35796</v>
      </c>
      <c r="D131" s="16"/>
      <c r="E131" s="16" t="s">
        <v>171</v>
      </c>
      <c r="F131" s="36">
        <v>1</v>
      </c>
      <c r="G131" s="36">
        <v>225817</v>
      </c>
      <c r="H131" s="37">
        <f t="shared" si="4"/>
        <v>225817</v>
      </c>
      <c r="I131" s="37">
        <v>225817</v>
      </c>
      <c r="J131" s="37">
        <f t="shared" si="5"/>
        <v>0</v>
      </c>
      <c r="K131" s="16" t="s">
        <v>82</v>
      </c>
    </row>
    <row r="132" spans="1:11" ht="25.5">
      <c r="A132" s="16">
        <v>38</v>
      </c>
      <c r="B132" s="34" t="s">
        <v>196</v>
      </c>
      <c r="C132" s="35">
        <v>36161</v>
      </c>
      <c r="D132" s="16"/>
      <c r="E132" s="16" t="s">
        <v>171</v>
      </c>
      <c r="F132" s="36">
        <v>1</v>
      </c>
      <c r="G132" s="36">
        <v>180900</v>
      </c>
      <c r="H132" s="37">
        <f t="shared" si="4"/>
        <v>180900</v>
      </c>
      <c r="I132" s="37">
        <v>180900</v>
      </c>
      <c r="J132" s="37">
        <f t="shared" si="5"/>
        <v>0</v>
      </c>
      <c r="K132" s="16" t="s">
        <v>82</v>
      </c>
    </row>
    <row r="133" spans="1:11" ht="25.5">
      <c r="A133" s="16">
        <v>39</v>
      </c>
      <c r="B133" s="34" t="s">
        <v>197</v>
      </c>
      <c r="C133" s="35">
        <v>36161</v>
      </c>
      <c r="D133" s="16"/>
      <c r="E133" s="16" t="s">
        <v>171</v>
      </c>
      <c r="F133" s="36">
        <v>1</v>
      </c>
      <c r="G133" s="36">
        <v>269360</v>
      </c>
      <c r="H133" s="37">
        <f t="shared" si="4"/>
        <v>269360</v>
      </c>
      <c r="I133" s="37">
        <v>269360</v>
      </c>
      <c r="J133" s="37">
        <f t="shared" si="5"/>
        <v>0</v>
      </c>
      <c r="K133" s="16" t="s">
        <v>82</v>
      </c>
    </row>
    <row r="134" spans="1:11" ht="25.5">
      <c r="A134" s="16">
        <v>40</v>
      </c>
      <c r="B134" s="34" t="s">
        <v>198</v>
      </c>
      <c r="C134" s="35">
        <v>36161</v>
      </c>
      <c r="D134" s="16"/>
      <c r="E134" s="16" t="s">
        <v>171</v>
      </c>
      <c r="F134" s="36">
        <v>1</v>
      </c>
      <c r="G134" s="36">
        <v>63960</v>
      </c>
      <c r="H134" s="37">
        <f t="shared" si="4"/>
        <v>63960</v>
      </c>
      <c r="I134" s="37">
        <v>63960</v>
      </c>
      <c r="J134" s="37">
        <f t="shared" si="5"/>
        <v>0</v>
      </c>
      <c r="K134" s="16" t="s">
        <v>82</v>
      </c>
    </row>
    <row r="135" spans="1:11" ht="25.5">
      <c r="A135" s="16">
        <v>41</v>
      </c>
      <c r="B135" s="34" t="s">
        <v>199</v>
      </c>
      <c r="C135" s="35">
        <v>36161</v>
      </c>
      <c r="D135" s="16"/>
      <c r="E135" s="16" t="s">
        <v>171</v>
      </c>
      <c r="F135" s="36">
        <v>1</v>
      </c>
      <c r="G135" s="36">
        <v>189945</v>
      </c>
      <c r="H135" s="37">
        <f t="shared" si="4"/>
        <v>189945</v>
      </c>
      <c r="I135" s="37">
        <v>189945</v>
      </c>
      <c r="J135" s="37">
        <f t="shared" si="5"/>
        <v>0</v>
      </c>
      <c r="K135" s="16" t="s">
        <v>82</v>
      </c>
    </row>
    <row r="136" spans="1:11" ht="25.5">
      <c r="A136" s="16">
        <v>42</v>
      </c>
      <c r="B136" s="34" t="s">
        <v>200</v>
      </c>
      <c r="C136" s="35">
        <v>37257</v>
      </c>
      <c r="D136" s="16"/>
      <c r="E136" s="16" t="s">
        <v>171</v>
      </c>
      <c r="F136" s="36">
        <v>1</v>
      </c>
      <c r="G136" s="36">
        <v>81405</v>
      </c>
      <c r="H136" s="37">
        <f t="shared" si="4"/>
        <v>81405</v>
      </c>
      <c r="I136" s="37">
        <v>81405</v>
      </c>
      <c r="J136" s="37">
        <f t="shared" si="5"/>
        <v>0</v>
      </c>
      <c r="K136" s="16" t="s">
        <v>82</v>
      </c>
    </row>
    <row r="137" spans="1:11" ht="25.5">
      <c r="A137" s="16">
        <v>43</v>
      </c>
      <c r="B137" s="34" t="s">
        <v>194</v>
      </c>
      <c r="C137" s="35">
        <v>37987</v>
      </c>
      <c r="D137" s="16"/>
      <c r="E137" s="16" t="s">
        <v>171</v>
      </c>
      <c r="F137" s="36">
        <v>1</v>
      </c>
      <c r="G137" s="36">
        <v>163000</v>
      </c>
      <c r="H137" s="37">
        <f t="shared" si="4"/>
        <v>163000</v>
      </c>
      <c r="I137" s="37">
        <v>163000</v>
      </c>
      <c r="J137" s="37">
        <f t="shared" si="5"/>
        <v>0</v>
      </c>
      <c r="K137" s="16" t="s">
        <v>82</v>
      </c>
    </row>
    <row r="138" spans="1:11">
      <c r="A138" s="16">
        <v>44</v>
      </c>
      <c r="B138" s="34" t="s">
        <v>175</v>
      </c>
      <c r="C138" s="35">
        <v>38353</v>
      </c>
      <c r="D138" s="16"/>
      <c r="E138" s="16" t="s">
        <v>186</v>
      </c>
      <c r="F138" s="36">
        <v>1</v>
      </c>
      <c r="G138" s="36">
        <v>148900</v>
      </c>
      <c r="H138" s="37">
        <f t="shared" si="4"/>
        <v>148900</v>
      </c>
      <c r="I138" s="37">
        <v>148900</v>
      </c>
      <c r="J138" s="37">
        <f t="shared" si="5"/>
        <v>0</v>
      </c>
      <c r="K138" s="16" t="s">
        <v>82</v>
      </c>
    </row>
    <row r="139" spans="1:11" ht="25.5">
      <c r="A139" s="16">
        <v>45</v>
      </c>
      <c r="B139" s="34" t="s">
        <v>201</v>
      </c>
      <c r="C139" s="35">
        <v>38353</v>
      </c>
      <c r="D139" s="16"/>
      <c r="E139" s="16" t="s">
        <v>171</v>
      </c>
      <c r="F139" s="36">
        <v>1</v>
      </c>
      <c r="G139" s="36">
        <v>173350</v>
      </c>
      <c r="H139" s="37">
        <f t="shared" si="4"/>
        <v>173350</v>
      </c>
      <c r="I139" s="37">
        <v>173350</v>
      </c>
      <c r="J139" s="37">
        <f t="shared" si="5"/>
        <v>0</v>
      </c>
      <c r="K139" s="16" t="s">
        <v>82</v>
      </c>
    </row>
    <row r="140" spans="1:11">
      <c r="A140" s="16">
        <v>46</v>
      </c>
      <c r="B140" s="34" t="s">
        <v>202</v>
      </c>
      <c r="C140" s="35">
        <v>38718</v>
      </c>
      <c r="D140" s="16"/>
      <c r="E140" s="16" t="s">
        <v>186</v>
      </c>
      <c r="F140" s="36">
        <v>2</v>
      </c>
      <c r="G140" s="36">
        <v>161690</v>
      </c>
      <c r="H140" s="37">
        <f t="shared" si="4"/>
        <v>323380</v>
      </c>
      <c r="I140" s="37">
        <v>323380</v>
      </c>
      <c r="J140" s="37">
        <f t="shared" si="5"/>
        <v>0</v>
      </c>
      <c r="K140" s="16" t="s">
        <v>82</v>
      </c>
    </row>
    <row r="141" spans="1:11">
      <c r="A141" s="16">
        <v>47</v>
      </c>
      <c r="B141" s="34" t="s">
        <v>89</v>
      </c>
      <c r="C141" s="35">
        <v>39083</v>
      </c>
      <c r="D141" s="16"/>
      <c r="E141" s="16" t="s">
        <v>186</v>
      </c>
      <c r="F141" s="36">
        <v>1</v>
      </c>
      <c r="G141" s="36">
        <v>122100</v>
      </c>
      <c r="H141" s="37">
        <f t="shared" si="4"/>
        <v>122100</v>
      </c>
      <c r="I141" s="37">
        <v>122100</v>
      </c>
      <c r="J141" s="37">
        <f t="shared" si="5"/>
        <v>0</v>
      </c>
      <c r="K141" s="16" t="s">
        <v>82</v>
      </c>
    </row>
    <row r="142" spans="1:11" ht="25.5">
      <c r="A142" s="16">
        <v>48</v>
      </c>
      <c r="B142" s="34" t="s">
        <v>203</v>
      </c>
      <c r="C142" s="35">
        <v>39448</v>
      </c>
      <c r="D142" s="16"/>
      <c r="E142" s="16" t="s">
        <v>171</v>
      </c>
      <c r="F142" s="36">
        <v>1</v>
      </c>
      <c r="G142" s="36">
        <v>234000</v>
      </c>
      <c r="H142" s="37">
        <f t="shared" si="4"/>
        <v>234000</v>
      </c>
      <c r="I142" s="37">
        <v>234000</v>
      </c>
      <c r="J142" s="37">
        <f t="shared" si="5"/>
        <v>0</v>
      </c>
      <c r="K142" s="16" t="s">
        <v>82</v>
      </c>
    </row>
    <row r="143" spans="1:11" ht="25.5">
      <c r="A143" s="16">
        <v>49</v>
      </c>
      <c r="B143" s="34" t="s">
        <v>204</v>
      </c>
      <c r="C143" s="35">
        <v>39448</v>
      </c>
      <c r="D143" s="16"/>
      <c r="E143" s="16" t="s">
        <v>171</v>
      </c>
      <c r="F143" s="36">
        <v>5</v>
      </c>
      <c r="G143" s="36">
        <v>40000</v>
      </c>
      <c r="H143" s="37">
        <f t="shared" si="4"/>
        <v>200000</v>
      </c>
      <c r="I143" s="37">
        <v>200000</v>
      </c>
      <c r="J143" s="37">
        <f t="shared" si="5"/>
        <v>0</v>
      </c>
      <c r="K143" s="16" t="s">
        <v>82</v>
      </c>
    </row>
    <row r="144" spans="1:11" ht="25.5">
      <c r="A144" s="16">
        <v>50</v>
      </c>
      <c r="B144" s="34" t="s">
        <v>205</v>
      </c>
      <c r="C144" s="35">
        <v>39448</v>
      </c>
      <c r="D144" s="89" t="s">
        <v>206</v>
      </c>
      <c r="E144" s="16" t="s">
        <v>186</v>
      </c>
      <c r="F144" s="36">
        <v>1</v>
      </c>
      <c r="G144" s="36">
        <v>150000</v>
      </c>
      <c r="H144" s="37">
        <f t="shared" si="4"/>
        <v>150000</v>
      </c>
      <c r="I144" s="37">
        <v>135000</v>
      </c>
      <c r="J144" s="37">
        <f t="shared" si="5"/>
        <v>15000</v>
      </c>
      <c r="K144" s="16" t="s">
        <v>82</v>
      </c>
    </row>
    <row r="145" spans="1:11">
      <c r="A145" s="16">
        <v>51</v>
      </c>
      <c r="B145" s="34" t="s">
        <v>207</v>
      </c>
      <c r="C145" s="35">
        <v>39448</v>
      </c>
      <c r="D145" s="89"/>
      <c r="E145" s="16" t="s">
        <v>186</v>
      </c>
      <c r="F145" s="36">
        <v>1</v>
      </c>
      <c r="G145" s="36">
        <v>300000</v>
      </c>
      <c r="H145" s="37">
        <f t="shared" si="4"/>
        <v>300000</v>
      </c>
      <c r="I145" s="37">
        <v>270000</v>
      </c>
      <c r="J145" s="37">
        <f t="shared" si="5"/>
        <v>30000</v>
      </c>
      <c r="K145" s="16" t="s">
        <v>82</v>
      </c>
    </row>
    <row r="146" spans="1:11" ht="25.5">
      <c r="A146" s="16">
        <v>52</v>
      </c>
      <c r="B146" s="34" t="s">
        <v>208</v>
      </c>
      <c r="C146" s="35">
        <v>40039</v>
      </c>
      <c r="D146" s="89"/>
      <c r="E146" s="16" t="s">
        <v>186</v>
      </c>
      <c r="F146" s="36">
        <v>3</v>
      </c>
      <c r="G146" s="36">
        <v>114252</v>
      </c>
      <c r="H146" s="37">
        <f t="shared" si="4"/>
        <v>342756</v>
      </c>
      <c r="I146" s="37">
        <v>257210.7</v>
      </c>
      <c r="J146" s="37">
        <f t="shared" si="5"/>
        <v>85545.299999999988</v>
      </c>
      <c r="K146" s="16" t="s">
        <v>82</v>
      </c>
    </row>
    <row r="147" spans="1:11" ht="25.5">
      <c r="A147" s="16">
        <v>53</v>
      </c>
      <c r="B147" s="34" t="s">
        <v>209</v>
      </c>
      <c r="C147" s="35">
        <v>40074</v>
      </c>
      <c r="D147" s="89"/>
      <c r="E147" s="16" t="s">
        <v>171</v>
      </c>
      <c r="F147" s="36">
        <v>11</v>
      </c>
      <c r="G147" s="36">
        <v>226000</v>
      </c>
      <c r="H147" s="37">
        <f t="shared" si="4"/>
        <v>2486000</v>
      </c>
      <c r="I147" s="37">
        <v>1814797.55</v>
      </c>
      <c r="J147" s="37">
        <f t="shared" si="5"/>
        <v>671202.45</v>
      </c>
      <c r="K147" s="16" t="s">
        <v>82</v>
      </c>
    </row>
    <row r="148" spans="1:11" ht="25.5">
      <c r="A148" s="16">
        <v>54</v>
      </c>
      <c r="B148" s="34" t="s">
        <v>210</v>
      </c>
      <c r="C148" s="35">
        <v>40074</v>
      </c>
      <c r="D148" s="89"/>
      <c r="E148" s="16" t="s">
        <v>171</v>
      </c>
      <c r="F148" s="36">
        <v>52</v>
      </c>
      <c r="G148" s="36">
        <v>49607</v>
      </c>
      <c r="H148" s="37">
        <f t="shared" si="4"/>
        <v>2579564</v>
      </c>
      <c r="I148" s="37">
        <v>1890820</v>
      </c>
      <c r="J148" s="37">
        <f t="shared" si="5"/>
        <v>688744</v>
      </c>
      <c r="K148" s="16" t="s">
        <v>82</v>
      </c>
    </row>
    <row r="149" spans="1:11" ht="25.5">
      <c r="A149" s="16">
        <v>55</v>
      </c>
      <c r="B149" s="34" t="s">
        <v>211</v>
      </c>
      <c r="C149" s="35">
        <v>40122</v>
      </c>
      <c r="D149" s="89"/>
      <c r="E149" s="16" t="s">
        <v>186</v>
      </c>
      <c r="F149" s="36">
        <v>5</v>
      </c>
      <c r="G149" s="36">
        <v>160500</v>
      </c>
      <c r="H149" s="37">
        <f t="shared" si="4"/>
        <v>802500</v>
      </c>
      <c r="I149" s="37">
        <v>575125</v>
      </c>
      <c r="J149" s="37">
        <f t="shared" si="5"/>
        <v>227375</v>
      </c>
      <c r="K149" s="16" t="s">
        <v>82</v>
      </c>
    </row>
    <row r="150" spans="1:11" ht="25.5">
      <c r="A150" s="16">
        <v>56</v>
      </c>
      <c r="B150" s="34" t="s">
        <v>212</v>
      </c>
      <c r="C150" s="35">
        <v>40122</v>
      </c>
      <c r="D150" s="89"/>
      <c r="E150" s="16" t="s">
        <v>171</v>
      </c>
      <c r="F150" s="36">
        <v>5</v>
      </c>
      <c r="G150" s="36">
        <v>267500</v>
      </c>
      <c r="H150" s="37">
        <f t="shared" si="4"/>
        <v>1337500</v>
      </c>
      <c r="I150" s="37">
        <v>958542</v>
      </c>
      <c r="J150" s="37">
        <f t="shared" si="5"/>
        <v>378958</v>
      </c>
      <c r="K150" s="16" t="s">
        <v>82</v>
      </c>
    </row>
    <row r="151" spans="1:11" ht="25.5">
      <c r="A151" s="16">
        <v>57</v>
      </c>
      <c r="B151" s="34" t="s">
        <v>213</v>
      </c>
      <c r="C151" s="35">
        <v>40122</v>
      </c>
      <c r="D151" s="89"/>
      <c r="E151" s="16" t="s">
        <v>171</v>
      </c>
      <c r="F151" s="36">
        <v>3</v>
      </c>
      <c r="G151" s="36">
        <v>116441</v>
      </c>
      <c r="H151" s="37">
        <f t="shared" si="4"/>
        <v>349323</v>
      </c>
      <c r="I151" s="37">
        <v>250348</v>
      </c>
      <c r="J151" s="37">
        <f t="shared" si="5"/>
        <v>98975</v>
      </c>
      <c r="K151" s="16" t="s">
        <v>82</v>
      </c>
    </row>
    <row r="152" spans="1:11" ht="25.5">
      <c r="A152" s="16">
        <v>58</v>
      </c>
      <c r="B152" s="34" t="s">
        <v>214</v>
      </c>
      <c r="C152" s="35">
        <v>40122</v>
      </c>
      <c r="D152" s="89"/>
      <c r="E152" s="16" t="s">
        <v>171</v>
      </c>
      <c r="F152" s="36">
        <v>9</v>
      </c>
      <c r="G152" s="36">
        <v>53500</v>
      </c>
      <c r="H152" s="37">
        <f t="shared" si="4"/>
        <v>481500</v>
      </c>
      <c r="I152" s="37">
        <v>357447</v>
      </c>
      <c r="J152" s="37">
        <f t="shared" si="5"/>
        <v>124053</v>
      </c>
      <c r="K152" s="16" t="s">
        <v>82</v>
      </c>
    </row>
    <row r="153" spans="1:11">
      <c r="A153" s="90" t="s">
        <v>169</v>
      </c>
      <c r="B153" s="91"/>
      <c r="C153" s="91"/>
      <c r="D153" s="91"/>
      <c r="E153" s="91"/>
      <c r="F153" s="92"/>
      <c r="G153" s="55"/>
      <c r="H153" s="55">
        <f>SUM(H95:H152)</f>
        <v>15361672.58</v>
      </c>
      <c r="I153" s="55">
        <f>SUM(I95:I152)</f>
        <v>13041819.83</v>
      </c>
      <c r="J153" s="55">
        <f>SUM(J95:J152)</f>
        <v>2319852.75</v>
      </c>
      <c r="K153" s="56"/>
    </row>
    <row r="154" spans="1:11">
      <c r="A154" s="86" t="s">
        <v>240</v>
      </c>
      <c r="B154" s="87"/>
      <c r="C154" s="87"/>
      <c r="D154" s="87"/>
      <c r="E154" s="87"/>
      <c r="F154" s="87"/>
      <c r="G154" s="87"/>
      <c r="H154" s="87"/>
      <c r="I154" s="87"/>
      <c r="J154" s="87"/>
      <c r="K154" s="88"/>
    </row>
    <row r="155" spans="1:11" ht="63.75">
      <c r="A155" s="16">
        <v>1</v>
      </c>
      <c r="B155" s="18" t="s">
        <v>215</v>
      </c>
      <c r="C155" s="38" t="s">
        <v>216</v>
      </c>
      <c r="D155" s="16" t="s">
        <v>217</v>
      </c>
      <c r="E155" s="16" t="s">
        <v>218</v>
      </c>
      <c r="F155" s="18">
        <v>1</v>
      </c>
      <c r="G155" s="39">
        <v>150000</v>
      </c>
      <c r="H155" s="40">
        <f>+F155*G155</f>
        <v>150000</v>
      </c>
      <c r="I155" s="40">
        <v>150000</v>
      </c>
      <c r="J155" s="41">
        <f t="shared" ref="J155:J160" si="6">+H155-I155</f>
        <v>0</v>
      </c>
      <c r="K155" s="16" t="s">
        <v>82</v>
      </c>
    </row>
    <row r="156" spans="1:11" ht="63.75">
      <c r="A156" s="16">
        <v>2</v>
      </c>
      <c r="B156" s="18" t="s">
        <v>219</v>
      </c>
      <c r="C156" s="38" t="s">
        <v>216</v>
      </c>
      <c r="D156" s="16" t="s">
        <v>217</v>
      </c>
      <c r="E156" s="16" t="s">
        <v>218</v>
      </c>
      <c r="F156" s="18">
        <v>1</v>
      </c>
      <c r="G156" s="39">
        <v>100000</v>
      </c>
      <c r="H156" s="40">
        <f t="shared" ref="H156:H163" si="7">+F156*G156</f>
        <v>100000</v>
      </c>
      <c r="I156" s="40">
        <v>100000</v>
      </c>
      <c r="J156" s="41">
        <f t="shared" si="6"/>
        <v>0</v>
      </c>
      <c r="K156" s="16" t="s">
        <v>82</v>
      </c>
    </row>
    <row r="157" spans="1:11" ht="63.75">
      <c r="A157" s="16">
        <v>3</v>
      </c>
      <c r="B157" s="18" t="s">
        <v>220</v>
      </c>
      <c r="C157" s="38" t="s">
        <v>216</v>
      </c>
      <c r="D157" s="16" t="s">
        <v>217</v>
      </c>
      <c r="E157" s="16" t="s">
        <v>218</v>
      </c>
      <c r="F157" s="18">
        <v>1</v>
      </c>
      <c r="G157" s="39">
        <v>70000</v>
      </c>
      <c r="H157" s="40">
        <f t="shared" si="7"/>
        <v>70000</v>
      </c>
      <c r="I157" s="42">
        <v>70000</v>
      </c>
      <c r="J157" s="41">
        <f t="shared" si="6"/>
        <v>0</v>
      </c>
      <c r="K157" s="16" t="s">
        <v>82</v>
      </c>
    </row>
    <row r="158" spans="1:11" ht="63.75">
      <c r="A158" s="16">
        <v>4</v>
      </c>
      <c r="B158" s="18" t="s">
        <v>221</v>
      </c>
      <c r="C158" s="38" t="s">
        <v>216</v>
      </c>
      <c r="D158" s="16" t="s">
        <v>217</v>
      </c>
      <c r="E158" s="16" t="s">
        <v>218</v>
      </c>
      <c r="F158" s="18">
        <v>1</v>
      </c>
      <c r="G158" s="39">
        <v>400000</v>
      </c>
      <c r="H158" s="40">
        <f t="shared" si="7"/>
        <v>400000</v>
      </c>
      <c r="I158" s="42">
        <v>400000</v>
      </c>
      <c r="J158" s="41">
        <f t="shared" si="6"/>
        <v>0</v>
      </c>
      <c r="K158" s="16" t="s">
        <v>82</v>
      </c>
    </row>
    <row r="159" spans="1:11" ht="63.75">
      <c r="A159" s="16">
        <v>5</v>
      </c>
      <c r="B159" s="18" t="s">
        <v>222</v>
      </c>
      <c r="C159" s="38" t="s">
        <v>223</v>
      </c>
      <c r="D159" s="16" t="s">
        <v>217</v>
      </c>
      <c r="E159" s="16" t="s">
        <v>218</v>
      </c>
      <c r="F159" s="18">
        <v>270</v>
      </c>
      <c r="G159" s="39">
        <v>5200</v>
      </c>
      <c r="H159" s="40">
        <f t="shared" si="7"/>
        <v>1404000</v>
      </c>
      <c r="I159" s="42">
        <v>1404000</v>
      </c>
      <c r="J159" s="41">
        <f t="shared" si="6"/>
        <v>0</v>
      </c>
      <c r="K159" s="16" t="s">
        <v>82</v>
      </c>
    </row>
    <row r="160" spans="1:11" ht="63.75">
      <c r="A160" s="16">
        <v>6</v>
      </c>
      <c r="B160" s="18" t="s">
        <v>224</v>
      </c>
      <c r="C160" s="38" t="s">
        <v>225</v>
      </c>
      <c r="D160" s="16" t="s">
        <v>217</v>
      </c>
      <c r="E160" s="16" t="s">
        <v>218</v>
      </c>
      <c r="F160" s="18">
        <v>84</v>
      </c>
      <c r="G160" s="39">
        <v>1600</v>
      </c>
      <c r="H160" s="40">
        <f t="shared" si="7"/>
        <v>134400</v>
      </c>
      <c r="I160" s="42">
        <v>134400</v>
      </c>
      <c r="J160" s="41">
        <f t="shared" si="6"/>
        <v>0</v>
      </c>
      <c r="K160" s="16" t="s">
        <v>82</v>
      </c>
    </row>
    <row r="161" spans="1:11" ht="63.75">
      <c r="A161" s="16">
        <v>7</v>
      </c>
      <c r="B161" s="18" t="s">
        <v>226</v>
      </c>
      <c r="C161" s="38" t="s">
        <v>216</v>
      </c>
      <c r="D161" s="16" t="s">
        <v>217</v>
      </c>
      <c r="E161" s="16" t="s">
        <v>218</v>
      </c>
      <c r="F161" s="18">
        <v>3</v>
      </c>
      <c r="G161" s="39">
        <v>40000</v>
      </c>
      <c r="H161" s="40">
        <f t="shared" si="7"/>
        <v>120000</v>
      </c>
      <c r="I161" s="42">
        <v>120000</v>
      </c>
      <c r="J161" s="41">
        <v>0</v>
      </c>
      <c r="K161" s="16" t="s">
        <v>82</v>
      </c>
    </row>
    <row r="162" spans="1:11" ht="63.75">
      <c r="A162" s="16">
        <v>8</v>
      </c>
      <c r="B162" s="19" t="s">
        <v>227</v>
      </c>
      <c r="C162" s="19" t="s">
        <v>216</v>
      </c>
      <c r="D162" s="16" t="s">
        <v>217</v>
      </c>
      <c r="E162" s="16" t="s">
        <v>218</v>
      </c>
      <c r="F162" s="43">
        <v>1</v>
      </c>
      <c r="G162" s="44">
        <v>150000</v>
      </c>
      <c r="H162" s="40">
        <f t="shared" si="7"/>
        <v>150000</v>
      </c>
      <c r="I162" s="42">
        <v>150000</v>
      </c>
      <c r="J162" s="41">
        <v>0</v>
      </c>
      <c r="K162" s="16" t="s">
        <v>82</v>
      </c>
    </row>
    <row r="163" spans="1:11">
      <c r="A163" s="16">
        <v>9</v>
      </c>
      <c r="B163" s="19" t="s">
        <v>228</v>
      </c>
      <c r="C163" s="19" t="s">
        <v>229</v>
      </c>
      <c r="D163" s="16"/>
      <c r="E163" s="16"/>
      <c r="F163" s="43">
        <v>100</v>
      </c>
      <c r="G163" s="44">
        <v>55200</v>
      </c>
      <c r="H163" s="40">
        <f t="shared" si="7"/>
        <v>5520000</v>
      </c>
      <c r="I163" s="42">
        <v>5520000</v>
      </c>
      <c r="J163" s="41"/>
      <c r="K163" s="16"/>
    </row>
    <row r="164" spans="1:11">
      <c r="A164" s="83" t="s">
        <v>169</v>
      </c>
      <c r="B164" s="84"/>
      <c r="C164" s="84"/>
      <c r="D164" s="84"/>
      <c r="E164" s="84"/>
      <c r="F164" s="84"/>
      <c r="G164" s="85"/>
      <c r="H164" s="57">
        <f>SUM(H155:H163)</f>
        <v>8048400</v>
      </c>
      <c r="I164" s="57">
        <f>SUM(I155:I163)</f>
        <v>8048400</v>
      </c>
      <c r="J164" s="58">
        <f>SUM(J155:J162)</f>
        <v>0</v>
      </c>
      <c r="K164" s="59"/>
    </row>
    <row r="165" spans="1:11">
      <c r="A165" s="74" t="s">
        <v>230</v>
      </c>
      <c r="B165" s="75"/>
      <c r="C165" s="75"/>
      <c r="D165" s="75"/>
      <c r="E165" s="75"/>
      <c r="F165" s="75"/>
      <c r="G165" s="75"/>
      <c r="H165" s="75"/>
      <c r="I165" s="75"/>
      <c r="J165" s="75"/>
      <c r="K165" s="76"/>
    </row>
    <row r="166" spans="1:11">
      <c r="A166" s="6">
        <v>1</v>
      </c>
      <c r="B166" s="6" t="s">
        <v>231</v>
      </c>
      <c r="C166" s="6">
        <v>2001</v>
      </c>
      <c r="D166" s="6"/>
      <c r="E166" s="6"/>
      <c r="F166" s="6">
        <v>1</v>
      </c>
      <c r="G166" s="6">
        <v>4600000</v>
      </c>
      <c r="H166" s="6">
        <v>4600000</v>
      </c>
      <c r="I166" s="6">
        <v>4600000</v>
      </c>
      <c r="J166" s="6">
        <v>0</v>
      </c>
      <c r="K166" s="6" t="s">
        <v>82</v>
      </c>
    </row>
    <row r="167" spans="1:11">
      <c r="A167" s="74" t="s">
        <v>242</v>
      </c>
      <c r="B167" s="75"/>
      <c r="C167" s="75"/>
      <c r="D167" s="75"/>
      <c r="E167" s="75"/>
      <c r="F167" s="75"/>
      <c r="G167" s="75"/>
      <c r="H167" s="75"/>
      <c r="I167" s="75"/>
      <c r="J167" s="75"/>
      <c r="K167" s="76"/>
    </row>
    <row r="168" spans="1:11" ht="38.25">
      <c r="A168" s="19" t="s">
        <v>0</v>
      </c>
      <c r="B168" s="16" t="s">
        <v>77</v>
      </c>
      <c r="C168" s="16" t="s">
        <v>2</v>
      </c>
      <c r="D168" s="16" t="s">
        <v>23</v>
      </c>
      <c r="E168" s="19" t="s">
        <v>48</v>
      </c>
      <c r="F168" s="16" t="s">
        <v>78</v>
      </c>
      <c r="G168" s="20" t="s">
        <v>79</v>
      </c>
      <c r="H168" s="20" t="s">
        <v>80</v>
      </c>
      <c r="I168" s="16" t="s">
        <v>81</v>
      </c>
      <c r="J168" s="16" t="s">
        <v>29</v>
      </c>
      <c r="K168" s="16" t="s">
        <v>30</v>
      </c>
    </row>
    <row r="169" spans="1:11">
      <c r="A169" s="6">
        <v>1</v>
      </c>
      <c r="B169" s="6" t="s">
        <v>243</v>
      </c>
      <c r="C169" s="6">
        <v>2010</v>
      </c>
      <c r="D169" s="6" t="s">
        <v>91</v>
      </c>
      <c r="E169" s="6" t="s">
        <v>244</v>
      </c>
      <c r="F169" s="6">
        <v>1</v>
      </c>
      <c r="G169" s="6">
        <v>1100000</v>
      </c>
      <c r="H169" s="6">
        <v>1100000</v>
      </c>
      <c r="I169" s="6">
        <v>1100000</v>
      </c>
      <c r="J169" s="6">
        <v>0</v>
      </c>
      <c r="K169" s="6" t="s">
        <v>82</v>
      </c>
    </row>
    <row r="170" spans="1:11">
      <c r="A170" s="6">
        <v>2</v>
      </c>
      <c r="B170" s="6" t="s">
        <v>245</v>
      </c>
      <c r="C170" s="6">
        <v>2005</v>
      </c>
      <c r="D170" s="6" t="s">
        <v>91</v>
      </c>
      <c r="E170" s="6" t="s">
        <v>244</v>
      </c>
      <c r="F170" s="6">
        <v>1</v>
      </c>
      <c r="G170" s="6">
        <v>431810</v>
      </c>
      <c r="H170" s="6">
        <v>431810</v>
      </c>
      <c r="I170" s="6">
        <v>431810</v>
      </c>
      <c r="J170" s="6">
        <v>0</v>
      </c>
      <c r="K170" s="6" t="s">
        <v>82</v>
      </c>
    </row>
    <row r="171" spans="1:11">
      <c r="A171" s="6">
        <v>3</v>
      </c>
      <c r="B171" s="6" t="s">
        <v>94</v>
      </c>
      <c r="C171" s="6">
        <v>2011</v>
      </c>
      <c r="D171" s="6" t="s">
        <v>91</v>
      </c>
      <c r="E171" s="6" t="s">
        <v>244</v>
      </c>
      <c r="F171" s="6">
        <v>1</v>
      </c>
      <c r="G171" s="6">
        <v>166990</v>
      </c>
      <c r="H171" s="6">
        <v>166990</v>
      </c>
      <c r="I171" s="6">
        <v>166990</v>
      </c>
      <c r="J171" s="6">
        <v>0</v>
      </c>
      <c r="K171" s="6" t="s">
        <v>82</v>
      </c>
    </row>
    <row r="172" spans="1:11">
      <c r="A172" s="74" t="s">
        <v>84</v>
      </c>
      <c r="B172" s="76"/>
      <c r="C172" s="8"/>
      <c r="D172" s="8"/>
      <c r="E172" s="8"/>
      <c r="F172" s="8"/>
      <c r="G172" s="8"/>
      <c r="H172" s="8">
        <f>SUM(H169:H171)</f>
        <v>1698800</v>
      </c>
      <c r="I172" s="8">
        <f>SUM(I169:I171)</f>
        <v>1698800</v>
      </c>
      <c r="J172" s="8">
        <f>SUM(J169:J171)</f>
        <v>0</v>
      </c>
      <c r="K172" s="8"/>
    </row>
    <row r="173" spans="1:11">
      <c r="A173" s="6">
        <v>1</v>
      </c>
      <c r="B173" s="6" t="s">
        <v>246</v>
      </c>
      <c r="C173" s="6">
        <v>2011</v>
      </c>
      <c r="D173" s="6" t="s">
        <v>91</v>
      </c>
      <c r="E173" s="6" t="s">
        <v>244</v>
      </c>
      <c r="F173" s="6">
        <v>1</v>
      </c>
      <c r="G173" s="6">
        <v>76500</v>
      </c>
      <c r="H173" s="6">
        <v>76500</v>
      </c>
      <c r="I173" s="6">
        <v>76500</v>
      </c>
      <c r="J173" s="6">
        <v>0</v>
      </c>
      <c r="K173" s="6" t="s">
        <v>82</v>
      </c>
    </row>
    <row r="174" spans="1:11">
      <c r="A174" s="6">
        <v>2</v>
      </c>
      <c r="B174" s="6" t="s">
        <v>247</v>
      </c>
      <c r="C174" s="6">
        <v>2005</v>
      </c>
      <c r="D174" s="6" t="s">
        <v>91</v>
      </c>
      <c r="E174" s="6" t="s">
        <v>244</v>
      </c>
      <c r="F174" s="6">
        <v>8</v>
      </c>
      <c r="G174" s="6">
        <v>14890</v>
      </c>
      <c r="H174" s="6">
        <v>119120</v>
      </c>
      <c r="I174" s="6">
        <v>119120</v>
      </c>
      <c r="J174" s="6">
        <v>0</v>
      </c>
      <c r="K174" s="6" t="s">
        <v>82</v>
      </c>
    </row>
    <row r="175" spans="1:11">
      <c r="A175" s="6">
        <v>3</v>
      </c>
      <c r="B175" s="6" t="s">
        <v>248</v>
      </c>
      <c r="C175" s="6">
        <v>2005</v>
      </c>
      <c r="D175" s="6" t="s">
        <v>91</v>
      </c>
      <c r="E175" s="6" t="s">
        <v>244</v>
      </c>
      <c r="F175" s="6">
        <v>1</v>
      </c>
      <c r="G175" s="6">
        <v>81895</v>
      </c>
      <c r="H175" s="6">
        <v>81895</v>
      </c>
      <c r="I175" s="6">
        <v>81895</v>
      </c>
      <c r="J175" s="6">
        <v>0</v>
      </c>
      <c r="K175" s="6" t="s">
        <v>82</v>
      </c>
    </row>
    <row r="176" spans="1:11">
      <c r="A176" s="6">
        <v>4</v>
      </c>
      <c r="B176" s="6" t="s">
        <v>249</v>
      </c>
      <c r="C176" s="6">
        <v>2010</v>
      </c>
      <c r="D176" s="6" t="s">
        <v>250</v>
      </c>
      <c r="E176" s="6" t="s">
        <v>251</v>
      </c>
      <c r="F176" s="6">
        <v>1</v>
      </c>
      <c r="G176" s="6">
        <v>15000</v>
      </c>
      <c r="H176" s="6">
        <v>15000</v>
      </c>
      <c r="I176" s="6">
        <v>15000</v>
      </c>
      <c r="J176" s="6">
        <v>0</v>
      </c>
      <c r="K176" s="6" t="s">
        <v>82</v>
      </c>
    </row>
    <row r="177" spans="1:11">
      <c r="A177" s="6">
        <v>5</v>
      </c>
      <c r="B177" s="6" t="s">
        <v>252</v>
      </c>
      <c r="C177" s="6">
        <v>2010</v>
      </c>
      <c r="D177" s="6" t="s">
        <v>250</v>
      </c>
      <c r="E177" s="6" t="s">
        <v>251</v>
      </c>
      <c r="F177" s="6">
        <v>8</v>
      </c>
      <c r="G177" s="6">
        <v>15000</v>
      </c>
      <c r="H177" s="6">
        <v>120000</v>
      </c>
      <c r="I177" s="6">
        <v>120000</v>
      </c>
      <c r="J177" s="6">
        <v>0</v>
      </c>
      <c r="K177" s="6" t="s">
        <v>82</v>
      </c>
    </row>
    <row r="178" spans="1:11">
      <c r="A178" s="6">
        <v>6</v>
      </c>
      <c r="B178" s="6" t="s">
        <v>253</v>
      </c>
      <c r="C178" s="6">
        <v>1994</v>
      </c>
      <c r="D178" s="6" t="s">
        <v>91</v>
      </c>
      <c r="E178" s="6" t="s">
        <v>244</v>
      </c>
      <c r="F178" s="6">
        <v>11</v>
      </c>
      <c r="G178" s="6">
        <v>71132</v>
      </c>
      <c r="H178" s="6">
        <v>782449</v>
      </c>
      <c r="I178" s="6">
        <v>782449</v>
      </c>
      <c r="J178" s="6">
        <v>0</v>
      </c>
      <c r="K178" s="6" t="s">
        <v>82</v>
      </c>
    </row>
    <row r="179" spans="1:11">
      <c r="A179" s="6">
        <v>7</v>
      </c>
      <c r="B179" s="6" t="s">
        <v>254</v>
      </c>
      <c r="C179" s="6">
        <v>2010</v>
      </c>
      <c r="D179" s="6" t="s">
        <v>250</v>
      </c>
      <c r="E179" s="6" t="s">
        <v>251</v>
      </c>
      <c r="F179" s="6">
        <v>1</v>
      </c>
      <c r="G179" s="6">
        <v>30000</v>
      </c>
      <c r="H179" s="6">
        <v>30000</v>
      </c>
      <c r="I179" s="6">
        <v>30000</v>
      </c>
      <c r="J179" s="6">
        <v>0</v>
      </c>
      <c r="K179" s="6" t="s">
        <v>82</v>
      </c>
    </row>
    <row r="180" spans="1:11">
      <c r="A180" s="6">
        <v>8</v>
      </c>
      <c r="B180" s="6" t="s">
        <v>255</v>
      </c>
      <c r="C180" s="6">
        <v>2010</v>
      </c>
      <c r="D180" s="6" t="s">
        <v>250</v>
      </c>
      <c r="E180" s="6" t="s">
        <v>251</v>
      </c>
      <c r="F180" s="6">
        <v>1</v>
      </c>
      <c r="G180" s="6">
        <v>35000</v>
      </c>
      <c r="H180" s="6">
        <v>35000</v>
      </c>
      <c r="I180" s="6">
        <v>35000</v>
      </c>
      <c r="J180" s="6">
        <v>0</v>
      </c>
      <c r="K180" s="6" t="s">
        <v>82</v>
      </c>
    </row>
    <row r="181" spans="1:11">
      <c r="A181" s="6">
        <v>9</v>
      </c>
      <c r="B181" s="6" t="s">
        <v>256</v>
      </c>
      <c r="C181" s="6">
        <v>2005</v>
      </c>
      <c r="D181" s="6" t="s">
        <v>91</v>
      </c>
      <c r="E181" s="6" t="s">
        <v>244</v>
      </c>
      <c r="F181" s="6">
        <v>12.8</v>
      </c>
      <c r="G181" s="6">
        <v>19357</v>
      </c>
      <c r="H181" s="6">
        <v>246802</v>
      </c>
      <c r="I181" s="6">
        <v>246802</v>
      </c>
      <c r="J181" s="6">
        <v>0</v>
      </c>
      <c r="K181" s="6" t="s">
        <v>82</v>
      </c>
    </row>
    <row r="182" spans="1:11">
      <c r="A182" s="74" t="s">
        <v>84</v>
      </c>
      <c r="B182" s="76"/>
      <c r="C182" s="8"/>
      <c r="D182" s="8"/>
      <c r="E182" s="8"/>
      <c r="F182" s="8"/>
      <c r="G182" s="8"/>
      <c r="H182" s="8">
        <f>SUM(H173:H181)</f>
        <v>1506766</v>
      </c>
      <c r="I182" s="8">
        <f>SUM(I173:I181)</f>
        <v>1506766</v>
      </c>
      <c r="J182" s="8"/>
      <c r="K182" s="8"/>
    </row>
    <row r="186" spans="1:11" s="51" customFormat="1">
      <c r="A186"/>
      <c r="B186"/>
      <c r="C186"/>
      <c r="D186"/>
      <c r="E186"/>
      <c r="F186"/>
      <c r="G186"/>
      <c r="H186"/>
      <c r="I186"/>
      <c r="J186"/>
      <c r="K186"/>
    </row>
    <row r="187" spans="1:11" s="51" customFormat="1" ht="15" customHeight="1">
      <c r="A187"/>
      <c r="B187"/>
      <c r="C187"/>
      <c r="D187"/>
      <c r="E187"/>
      <c r="F187"/>
      <c r="G187"/>
      <c r="H187"/>
      <c r="I187"/>
      <c r="J187"/>
      <c r="K187"/>
    </row>
    <row r="197" spans="1:11" s="51" customFormat="1">
      <c r="A197"/>
      <c r="B197"/>
      <c r="C197"/>
      <c r="D197"/>
      <c r="E197"/>
      <c r="F197"/>
      <c r="G197"/>
      <c r="H197"/>
      <c r="I197"/>
      <c r="J197"/>
      <c r="K197"/>
    </row>
    <row r="205" spans="1:11" s="9" customFormat="1">
      <c r="A205"/>
      <c r="B205"/>
      <c r="C205"/>
      <c r="D205"/>
      <c r="E205"/>
      <c r="F205"/>
      <c r="G205"/>
      <c r="H205"/>
      <c r="I205"/>
      <c r="J205"/>
      <c r="K205"/>
    </row>
    <row r="215" spans="1:11" s="9" customFormat="1">
      <c r="A215"/>
      <c r="B215"/>
      <c r="C215"/>
      <c r="D215"/>
      <c r="E215"/>
      <c r="F215"/>
      <c r="G215"/>
      <c r="H215"/>
      <c r="I215"/>
      <c r="J215"/>
      <c r="K215"/>
    </row>
  </sheetData>
  <mergeCells count="19">
    <mergeCell ref="A27:K27"/>
    <mergeCell ref="A26:D26"/>
    <mergeCell ref="H1:K1"/>
    <mergeCell ref="H2:K2"/>
    <mergeCell ref="H3:K3"/>
    <mergeCell ref="A5:K5"/>
    <mergeCell ref="A3:G3"/>
    <mergeCell ref="D144:D152"/>
    <mergeCell ref="A153:F153"/>
    <mergeCell ref="A94:K94"/>
    <mergeCell ref="A80:G80"/>
    <mergeCell ref="A92:G92"/>
    <mergeCell ref="A93:G93"/>
    <mergeCell ref="A182:B182"/>
    <mergeCell ref="A164:G164"/>
    <mergeCell ref="A154:K154"/>
    <mergeCell ref="A165:K165"/>
    <mergeCell ref="A167:K167"/>
    <mergeCell ref="A172:B172"/>
  </mergeCells>
  <pageMargins left="0.7" right="0.7" top="0.75" bottom="0.75" header="0.3" footer="0.3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selection activeCell="A3" sqref="A3:G3"/>
    </sheetView>
  </sheetViews>
  <sheetFormatPr defaultRowHeight="15"/>
  <cols>
    <col min="1" max="1" width="2.7109375" bestFit="1" customWidth="1"/>
    <col min="2" max="2" width="17.42578125" customWidth="1"/>
    <col min="3" max="3" width="12.85546875" customWidth="1"/>
    <col min="7" max="7" width="13.42578125" customWidth="1"/>
    <col min="8" max="8" width="12.140625" customWidth="1"/>
    <col min="9" max="9" width="14.28515625" customWidth="1"/>
    <col min="10" max="10" width="10.5703125" customWidth="1"/>
    <col min="11" max="11" width="10.28515625" bestFit="1" customWidth="1"/>
  </cols>
  <sheetData>
    <row r="1" spans="1:11">
      <c r="A1" s="12"/>
      <c r="B1" s="12"/>
      <c r="C1" s="12"/>
      <c r="D1" s="12"/>
      <c r="E1" s="12"/>
      <c r="F1" s="12"/>
      <c r="G1" s="12"/>
      <c r="H1" s="77" t="s">
        <v>86</v>
      </c>
      <c r="I1" s="77"/>
      <c r="J1" s="77"/>
      <c r="K1" s="77"/>
    </row>
    <row r="2" spans="1:11">
      <c r="A2" s="12"/>
      <c r="B2" s="12"/>
      <c r="C2" s="12"/>
      <c r="D2" s="12"/>
      <c r="E2" s="12"/>
      <c r="F2" s="12"/>
      <c r="G2" s="12"/>
      <c r="H2" s="77" t="s">
        <v>266</v>
      </c>
      <c r="I2" s="77"/>
      <c r="J2" s="77"/>
      <c r="K2" s="77"/>
    </row>
    <row r="3" spans="1:11" ht="15.75">
      <c r="A3" s="98" t="s">
        <v>297</v>
      </c>
      <c r="B3" s="98"/>
      <c r="C3" s="98"/>
      <c r="D3" s="98"/>
      <c r="E3" s="98"/>
      <c r="F3" s="98"/>
      <c r="G3" s="98"/>
      <c r="H3" s="80" t="s">
        <v>87</v>
      </c>
      <c r="I3" s="80"/>
      <c r="J3" s="80"/>
      <c r="K3" s="80"/>
    </row>
    <row r="4" spans="1:11" ht="25.5">
      <c r="A4" s="19" t="s">
        <v>0</v>
      </c>
      <c r="B4" s="16" t="s">
        <v>77</v>
      </c>
      <c r="C4" s="16" t="s">
        <v>2</v>
      </c>
      <c r="D4" s="16" t="s">
        <v>23</v>
      </c>
      <c r="E4" s="19" t="s">
        <v>48</v>
      </c>
      <c r="F4" s="16" t="s">
        <v>78</v>
      </c>
      <c r="G4" s="20" t="s">
        <v>79</v>
      </c>
      <c r="H4" s="20" t="s">
        <v>80</v>
      </c>
      <c r="I4" s="16" t="s">
        <v>81</v>
      </c>
      <c r="J4" s="16" t="s">
        <v>29</v>
      </c>
      <c r="K4" s="16" t="s">
        <v>30</v>
      </c>
    </row>
    <row r="5" spans="1:11">
      <c r="A5" s="74" t="s">
        <v>233</v>
      </c>
      <c r="B5" s="75"/>
      <c r="C5" s="75"/>
      <c r="D5" s="75"/>
      <c r="E5" s="75"/>
      <c r="F5" s="75"/>
      <c r="G5" s="75"/>
      <c r="H5" s="75"/>
      <c r="I5" s="75"/>
      <c r="J5" s="75"/>
      <c r="K5" s="76"/>
    </row>
    <row r="6" spans="1:11" ht="26.25">
      <c r="A6" s="6">
        <v>1</v>
      </c>
      <c r="B6" s="7" t="s">
        <v>234</v>
      </c>
      <c r="C6" s="6">
        <v>1952</v>
      </c>
      <c r="D6" s="6"/>
      <c r="E6" s="6"/>
      <c r="F6" s="6">
        <v>1</v>
      </c>
      <c r="G6" s="6">
        <v>60763000</v>
      </c>
      <c r="H6" s="6"/>
      <c r="I6" s="6"/>
      <c r="J6" s="6">
        <v>60763000</v>
      </c>
      <c r="K6" s="6" t="s">
        <v>235</v>
      </c>
    </row>
    <row r="7" spans="1:11" s="63" customFormat="1">
      <c r="A7" s="74" t="s">
        <v>270</v>
      </c>
      <c r="B7" s="99"/>
      <c r="C7" s="99"/>
      <c r="D7" s="99"/>
      <c r="E7" s="99"/>
      <c r="F7" s="99"/>
      <c r="G7" s="99"/>
      <c r="H7" s="99"/>
      <c r="I7" s="99"/>
      <c r="J7" s="99"/>
      <c r="K7" s="100"/>
    </row>
    <row r="8" spans="1:11" s="63" customFormat="1">
      <c r="A8" s="6">
        <v>2</v>
      </c>
      <c r="B8" s="7" t="s">
        <v>271</v>
      </c>
      <c r="C8" s="6"/>
      <c r="D8" s="6"/>
      <c r="E8" s="6"/>
      <c r="F8" s="6"/>
      <c r="G8" s="6"/>
      <c r="H8" s="6"/>
      <c r="I8" s="6"/>
      <c r="J8" s="6">
        <v>38099881.579999998</v>
      </c>
      <c r="K8" s="6" t="s">
        <v>235</v>
      </c>
    </row>
    <row r="9" spans="1:11">
      <c r="A9" s="74" t="s">
        <v>236</v>
      </c>
      <c r="B9" s="75"/>
      <c r="C9" s="75"/>
      <c r="D9" s="75"/>
      <c r="E9" s="75"/>
      <c r="F9" s="75"/>
      <c r="G9" s="75"/>
      <c r="H9" s="75"/>
      <c r="I9" s="75"/>
      <c r="J9" s="75"/>
      <c r="K9" s="76"/>
    </row>
    <row r="10" spans="1:11">
      <c r="A10" s="6">
        <v>3</v>
      </c>
      <c r="B10" s="6" t="s">
        <v>237</v>
      </c>
      <c r="C10" s="6">
        <v>2013</v>
      </c>
      <c r="D10" s="6"/>
      <c r="E10" s="6"/>
      <c r="F10" s="6">
        <v>1</v>
      </c>
      <c r="G10" s="6">
        <v>89000000</v>
      </c>
      <c r="H10" s="6">
        <v>89000000</v>
      </c>
      <c r="I10" s="6">
        <v>35600000</v>
      </c>
      <c r="J10" s="6">
        <v>53400000</v>
      </c>
      <c r="K10" s="6" t="s">
        <v>235</v>
      </c>
    </row>
    <row r="11" spans="1:11">
      <c r="A11" s="6">
        <v>4</v>
      </c>
      <c r="B11" s="6" t="s">
        <v>238</v>
      </c>
      <c r="C11" s="6">
        <v>2013</v>
      </c>
      <c r="D11" s="6"/>
      <c r="E11" s="6"/>
      <c r="F11" s="6">
        <v>1</v>
      </c>
      <c r="G11" s="6">
        <v>111000000</v>
      </c>
      <c r="H11" s="6">
        <v>111000000</v>
      </c>
      <c r="I11" s="6">
        <v>44400000</v>
      </c>
      <c r="J11" s="6">
        <v>66600000</v>
      </c>
      <c r="K11" s="6" t="s">
        <v>235</v>
      </c>
    </row>
    <row r="12" spans="1:11">
      <c r="A12" s="6">
        <v>5</v>
      </c>
      <c r="B12" s="6" t="s">
        <v>239</v>
      </c>
      <c r="C12" s="45">
        <v>41530</v>
      </c>
      <c r="D12" s="6"/>
      <c r="E12" s="6"/>
      <c r="F12" s="6">
        <v>1</v>
      </c>
      <c r="G12" s="6">
        <v>95000000</v>
      </c>
      <c r="H12" s="6">
        <v>95000000</v>
      </c>
      <c r="I12" s="6">
        <v>38000000</v>
      </c>
      <c r="J12" s="6">
        <v>57000000</v>
      </c>
      <c r="K12" s="6" t="s">
        <v>235</v>
      </c>
    </row>
    <row r="13" spans="1:11" s="9" customFormat="1">
      <c r="A13" s="74" t="s">
        <v>85</v>
      </c>
      <c r="B13" s="75"/>
      <c r="C13" s="76"/>
      <c r="D13" s="8"/>
      <c r="E13" s="8"/>
      <c r="F13" s="8"/>
      <c r="G13" s="8"/>
      <c r="H13" s="8">
        <f>SUM(H10:H12)</f>
        <v>295000000</v>
      </c>
      <c r="I13" s="8">
        <f>SUM(I10:I12)</f>
        <v>118000000</v>
      </c>
      <c r="J13" s="8">
        <f>SUM(J10:J12)</f>
        <v>177000000</v>
      </c>
      <c r="K13" s="8"/>
    </row>
  </sheetData>
  <mergeCells count="8">
    <mergeCell ref="A13:C13"/>
    <mergeCell ref="A3:G3"/>
    <mergeCell ref="H1:K1"/>
    <mergeCell ref="H2:K2"/>
    <mergeCell ref="H3:K3"/>
    <mergeCell ref="A5:K5"/>
    <mergeCell ref="A9:K9"/>
    <mergeCell ref="A7:K7"/>
  </mergeCell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D5" sqref="D5"/>
    </sheetView>
  </sheetViews>
  <sheetFormatPr defaultRowHeight="15"/>
  <cols>
    <col min="1" max="1" width="3.28515625" bestFit="1" customWidth="1"/>
    <col min="2" max="2" width="13.140625" style="64" customWidth="1"/>
    <col min="3" max="3" width="18.140625" customWidth="1"/>
    <col min="4" max="4" width="13.42578125" customWidth="1"/>
    <col min="5" max="5" width="23.42578125" customWidth="1"/>
    <col min="6" max="6" width="16.42578125" customWidth="1"/>
  </cols>
  <sheetData>
    <row r="1" spans="1:7" s="65" customFormat="1">
      <c r="B1" s="68"/>
      <c r="C1" s="64"/>
      <c r="D1" s="77" t="s">
        <v>86</v>
      </c>
      <c r="E1" s="77"/>
      <c r="F1" s="77"/>
      <c r="G1" s="77"/>
    </row>
    <row r="2" spans="1:7" s="65" customFormat="1">
      <c r="A2" s="64"/>
      <c r="B2" s="64"/>
      <c r="C2" s="64"/>
      <c r="D2" s="77" t="s">
        <v>266</v>
      </c>
      <c r="E2" s="77"/>
      <c r="F2" s="77"/>
      <c r="G2" s="77"/>
    </row>
    <row r="3" spans="1:7" s="66" customFormat="1">
      <c r="A3" s="67"/>
      <c r="B3" s="67"/>
      <c r="C3" s="67"/>
      <c r="D3" s="77" t="s">
        <v>298</v>
      </c>
      <c r="E3" s="77"/>
      <c r="F3" s="77"/>
      <c r="G3" s="77"/>
    </row>
    <row r="4" spans="1:7" s="66" customFormat="1">
      <c r="A4" s="104" t="s">
        <v>299</v>
      </c>
      <c r="B4" s="104"/>
      <c r="C4" s="104"/>
      <c r="D4" s="104"/>
      <c r="E4" s="104"/>
    </row>
    <row r="5" spans="1:7" ht="60">
      <c r="A5" s="69" t="s">
        <v>0</v>
      </c>
      <c r="B5" s="70" t="s">
        <v>272</v>
      </c>
      <c r="C5" s="69" t="s">
        <v>290</v>
      </c>
      <c r="D5" s="69" t="s">
        <v>289</v>
      </c>
      <c r="E5" s="69" t="s">
        <v>294</v>
      </c>
      <c r="F5" s="69" t="s">
        <v>293</v>
      </c>
    </row>
    <row r="6" spans="1:7">
      <c r="A6" s="69">
        <v>1</v>
      </c>
      <c r="B6" s="70" t="s">
        <v>273</v>
      </c>
      <c r="C6" s="101" t="s">
        <v>274</v>
      </c>
      <c r="D6" s="69" t="s">
        <v>275</v>
      </c>
      <c r="E6" s="71">
        <v>9700</v>
      </c>
      <c r="F6" s="71">
        <f>SUM(E6/2)</f>
        <v>4850</v>
      </c>
    </row>
    <row r="7" spans="1:7" ht="30">
      <c r="A7" s="69">
        <v>2</v>
      </c>
      <c r="B7" s="70" t="s">
        <v>276</v>
      </c>
      <c r="C7" s="101"/>
      <c r="D7" s="69" t="s">
        <v>275</v>
      </c>
      <c r="E7" s="71">
        <v>10000</v>
      </c>
      <c r="F7" s="71">
        <f t="shared" ref="F7:F15" si="0">SUM(E7/2)</f>
        <v>5000</v>
      </c>
    </row>
    <row r="8" spans="1:7">
      <c r="A8" s="69">
        <v>3</v>
      </c>
      <c r="B8" s="70" t="s">
        <v>277</v>
      </c>
      <c r="C8" s="101"/>
      <c r="D8" s="69" t="s">
        <v>275</v>
      </c>
      <c r="E8" s="71">
        <v>10000</v>
      </c>
      <c r="F8" s="71">
        <f t="shared" si="0"/>
        <v>5000</v>
      </c>
    </row>
    <row r="9" spans="1:7" s="68" customFormat="1">
      <c r="A9" s="69">
        <v>4</v>
      </c>
      <c r="B9" s="70" t="s">
        <v>292</v>
      </c>
      <c r="C9" s="101"/>
      <c r="D9" s="69" t="s">
        <v>275</v>
      </c>
      <c r="E9" s="71">
        <v>10000</v>
      </c>
      <c r="F9" s="71">
        <f t="shared" si="0"/>
        <v>5000</v>
      </c>
    </row>
    <row r="10" spans="1:7">
      <c r="A10" s="69">
        <v>5</v>
      </c>
      <c r="B10" s="70" t="s">
        <v>278</v>
      </c>
      <c r="C10" s="101"/>
      <c r="D10" s="69" t="s">
        <v>275</v>
      </c>
      <c r="E10" s="71">
        <v>11000</v>
      </c>
      <c r="F10" s="71">
        <f t="shared" si="0"/>
        <v>5500</v>
      </c>
    </row>
    <row r="11" spans="1:7" ht="30">
      <c r="A11" s="69">
        <v>6</v>
      </c>
      <c r="B11" s="70" t="s">
        <v>279</v>
      </c>
      <c r="C11" s="69" t="s">
        <v>280</v>
      </c>
      <c r="D11" s="69" t="s">
        <v>281</v>
      </c>
      <c r="E11" s="71">
        <v>40000</v>
      </c>
      <c r="F11" s="71">
        <f t="shared" si="0"/>
        <v>20000</v>
      </c>
    </row>
    <row r="12" spans="1:7" ht="30">
      <c r="A12" s="69">
        <v>7</v>
      </c>
      <c r="B12" s="70" t="s">
        <v>282</v>
      </c>
      <c r="C12" s="69" t="s">
        <v>283</v>
      </c>
      <c r="D12" s="69" t="s">
        <v>281</v>
      </c>
      <c r="E12" s="71">
        <v>25000</v>
      </c>
      <c r="F12" s="71">
        <f t="shared" si="0"/>
        <v>12500</v>
      </c>
    </row>
    <row r="13" spans="1:7">
      <c r="A13" s="69">
        <v>8</v>
      </c>
      <c r="B13" s="70" t="s">
        <v>284</v>
      </c>
      <c r="C13" s="69" t="s">
        <v>285</v>
      </c>
      <c r="D13" s="69" t="s">
        <v>281</v>
      </c>
      <c r="E13" s="71">
        <v>5000</v>
      </c>
      <c r="F13" s="71">
        <f t="shared" si="0"/>
        <v>2500</v>
      </c>
    </row>
    <row r="14" spans="1:7" ht="30">
      <c r="A14" s="69">
        <v>9</v>
      </c>
      <c r="B14" s="70" t="s">
        <v>286</v>
      </c>
      <c r="C14" s="69" t="s">
        <v>287</v>
      </c>
      <c r="D14" s="69" t="s">
        <v>281</v>
      </c>
      <c r="E14" s="71">
        <v>62389</v>
      </c>
      <c r="F14" s="71">
        <f t="shared" si="0"/>
        <v>31194.5</v>
      </c>
    </row>
    <row r="15" spans="1:7">
      <c r="A15" s="69">
        <v>10</v>
      </c>
      <c r="B15" s="70" t="s">
        <v>284</v>
      </c>
      <c r="C15" s="69" t="s">
        <v>291</v>
      </c>
      <c r="D15" s="69" t="s">
        <v>281</v>
      </c>
      <c r="E15" s="71">
        <v>3600</v>
      </c>
      <c r="F15" s="71">
        <f t="shared" si="0"/>
        <v>1800</v>
      </c>
    </row>
    <row r="16" spans="1:7">
      <c r="A16" s="102" t="s">
        <v>288</v>
      </c>
      <c r="B16" s="103"/>
      <c r="C16" s="103"/>
      <c r="D16" s="103"/>
      <c r="E16" s="72"/>
      <c r="F16" s="73">
        <f>SUM(F6:F15)</f>
        <v>93344.5</v>
      </c>
    </row>
    <row r="17" spans="10:11">
      <c r="J17" s="65"/>
      <c r="K17" s="65"/>
    </row>
  </sheetData>
  <mergeCells count="6">
    <mergeCell ref="C6:C10"/>
    <mergeCell ref="A16:D16"/>
    <mergeCell ref="D1:G1"/>
    <mergeCell ref="D2:G2"/>
    <mergeCell ref="D3:G3"/>
    <mergeCell ref="A4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Хавсралт1</vt:lpstr>
      <vt:lpstr>Хавсралт2</vt:lpstr>
      <vt:lpstr>Хавсралт3</vt:lpstr>
      <vt:lpstr>Хавсралт4</vt:lpstr>
      <vt:lpstr>Хавсралт5</vt:lpstr>
      <vt:lpstr>үнэ бууруулж хувьчлах цех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2017-04-24T07:13:40Z</cp:lastPrinted>
  <dcterms:created xsi:type="dcterms:W3CDTF">2017-02-12T12:05:42Z</dcterms:created>
  <dcterms:modified xsi:type="dcterms:W3CDTF">2017-05-01T07:06:17Z</dcterms:modified>
</cp:coreProperties>
</file>